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S\OneDrive - SPC\Desktop\ACEs\"/>
    </mc:Choice>
  </mc:AlternateContent>
  <bookViews>
    <workbookView xWindow="6855" yWindow="2085" windowWidth="21600" windowHeight="11385"/>
  </bookViews>
  <sheets>
    <sheet name="Sheet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2" l="1"/>
  <c r="J84" i="2" l="1"/>
  <c r="J82" i="2"/>
  <c r="J74" i="2"/>
  <c r="J72" i="2"/>
  <c r="J71" i="2"/>
  <c r="J77" i="2"/>
  <c r="J76" i="2"/>
  <c r="J83" i="2"/>
  <c r="J81" i="2"/>
  <c r="J73" i="2"/>
  <c r="J79" i="2"/>
  <c r="J70" i="2"/>
  <c r="J69" i="2"/>
  <c r="J68" i="2"/>
  <c r="J75" i="2"/>
  <c r="J80" i="2"/>
  <c r="J78" i="2"/>
  <c r="I70" i="2"/>
  <c r="D68" i="2" l="1"/>
  <c r="C68" i="2"/>
  <c r="H70" i="2" l="1"/>
  <c r="I69" i="2"/>
  <c r="E68" i="2" l="1"/>
  <c r="D58" i="2" l="1"/>
  <c r="L69" i="2" l="1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68" i="2"/>
  <c r="I84" i="2" l="1"/>
  <c r="N84" i="2" s="1"/>
  <c r="H84" i="2"/>
  <c r="I83" i="2"/>
  <c r="N83" i="2" s="1"/>
  <c r="H83" i="2"/>
  <c r="I82" i="2"/>
  <c r="N82" i="2" s="1"/>
  <c r="H82" i="2"/>
  <c r="I81" i="2"/>
  <c r="N81" i="2" s="1"/>
  <c r="H81" i="2"/>
  <c r="I80" i="2"/>
  <c r="N80" i="2" s="1"/>
  <c r="H80" i="2"/>
  <c r="I79" i="2"/>
  <c r="N79" i="2" s="1"/>
  <c r="H79" i="2"/>
  <c r="I78" i="2"/>
  <c r="N78" i="2" s="1"/>
  <c r="H78" i="2"/>
  <c r="I77" i="2"/>
  <c r="N77" i="2" s="1"/>
  <c r="H77" i="2"/>
  <c r="I76" i="2"/>
  <c r="N76" i="2" s="1"/>
  <c r="H76" i="2"/>
  <c r="I75" i="2"/>
  <c r="N75" i="2" s="1"/>
  <c r="H75" i="2"/>
  <c r="I74" i="2"/>
  <c r="N74" i="2" s="1"/>
  <c r="H74" i="2"/>
  <c r="I73" i="2"/>
  <c r="N73" i="2" s="1"/>
  <c r="H73" i="2"/>
  <c r="I72" i="2"/>
  <c r="N72" i="2" s="1"/>
  <c r="H72" i="2"/>
  <c r="I71" i="2"/>
  <c r="N71" i="2" s="1"/>
  <c r="H71" i="2"/>
  <c r="N70" i="2"/>
  <c r="N69" i="2"/>
  <c r="H69" i="2"/>
  <c r="I68" i="2"/>
  <c r="N68" i="2" s="1"/>
  <c r="H68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D81" i="2"/>
  <c r="M81" i="2" s="1"/>
  <c r="C81" i="2"/>
  <c r="B81" i="2"/>
  <c r="D84" i="2"/>
  <c r="M84" i="2" s="1"/>
  <c r="C84" i="2"/>
  <c r="D83" i="2"/>
  <c r="M83" i="2" s="1"/>
  <c r="C83" i="2"/>
  <c r="D82" i="2"/>
  <c r="M82" i="2" s="1"/>
  <c r="C82" i="2"/>
  <c r="D80" i="2"/>
  <c r="M80" i="2" s="1"/>
  <c r="C80" i="2"/>
  <c r="D79" i="2"/>
  <c r="M79" i="2" s="1"/>
  <c r="C79" i="2"/>
  <c r="D78" i="2"/>
  <c r="M78" i="2" s="1"/>
  <c r="C78" i="2"/>
  <c r="D77" i="2"/>
  <c r="M77" i="2" s="1"/>
  <c r="C77" i="2"/>
  <c r="D76" i="2"/>
  <c r="M76" i="2" s="1"/>
  <c r="C76" i="2"/>
  <c r="D75" i="2"/>
  <c r="M75" i="2" s="1"/>
  <c r="C75" i="2"/>
  <c r="D74" i="2"/>
  <c r="M74" i="2" s="1"/>
  <c r="C74" i="2"/>
  <c r="D73" i="2"/>
  <c r="M73" i="2" s="1"/>
  <c r="C73" i="2"/>
  <c r="D72" i="2"/>
  <c r="C72" i="2"/>
  <c r="D71" i="2"/>
  <c r="C71" i="2"/>
  <c r="D70" i="2"/>
  <c r="M70" i="2" s="1"/>
  <c r="C70" i="2"/>
  <c r="D69" i="2"/>
  <c r="C69" i="2"/>
  <c r="B69" i="2"/>
  <c r="B70" i="2"/>
  <c r="B71" i="2"/>
  <c r="B72" i="2"/>
  <c r="B73" i="2"/>
  <c r="B74" i="2"/>
  <c r="B75" i="2"/>
  <c r="B76" i="2"/>
  <c r="B77" i="2"/>
  <c r="B78" i="2"/>
  <c r="B79" i="2"/>
  <c r="B80" i="2"/>
  <c r="B82" i="2"/>
  <c r="B83" i="2"/>
  <c r="B84" i="2"/>
  <c r="B68" i="2"/>
  <c r="D59" i="2"/>
  <c r="F69" i="2" l="1"/>
  <c r="M72" i="2"/>
  <c r="F71" i="2"/>
  <c r="M69" i="2"/>
  <c r="M71" i="2"/>
  <c r="M68" i="2"/>
  <c r="F72" i="2"/>
</calcChain>
</file>

<file path=xl/comments1.xml><?xml version="1.0" encoding="utf-8"?>
<comments xmlns="http://schemas.openxmlformats.org/spreadsheetml/2006/main">
  <authors>
    <author>Emmanuel Schneiter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Please fill in these 4 cells by running the associated Dorado report, then copy manually the values from the report (CSV) into these cells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Please note that the</t>
        </r>
        <r>
          <rPr>
            <b/>
            <sz val="14"/>
            <color indexed="81"/>
            <rFont val="Tahoma"/>
            <family val="2"/>
          </rPr>
          <t xml:space="preserve"> pre-selected methods (bolded) are the preferred ones.
</t>
        </r>
        <r>
          <rPr>
            <sz val="14"/>
            <color indexed="81"/>
            <rFont val="Tahoma"/>
            <family val="2"/>
          </rPr>
          <t xml:space="preserve">
Ideally, you should be able get your provisionnal Annual Catch Estimates from the green area straight after you have filled in section 1,2 and 3
If for a reason you think the calculated Annual Catch Estimates don't fit, please come and discuss with us so we can adjust these estimates by maybe selecting another more appropriate calculation method.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b/>
            <sz val="14"/>
            <color indexed="81"/>
            <rFont val="Tahoma"/>
            <family val="2"/>
          </rPr>
          <t xml:space="preserve">
1,2,3 or 4 only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1, 2 or 5 only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observer kgs/TRIP raised to total trips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observer kgs/DAY raised to total trips 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Logsheet trip estimate raised to total trips 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Method #2 estimate of tuna catch by species, applied to the Logsheet estimate of total tuna catch
</t>
        </r>
        <r>
          <rPr>
            <sz val="14"/>
            <color indexed="81"/>
            <rFont val="Tahoma"/>
            <family val="2"/>
          </rPr>
          <t xml:space="preserve">
Applying the observer tuna species composition to the total logsheet catch of tuna.  This should only be used if there is sufficient obsevrer coverage (&gt;60%)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observer kgs/TRIP raised to total trips 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observer kgs/DAY raised to total trips 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</rPr>
          <t>Emmanuel Schneiter: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Logsheet estimate of discards, raised to total trips </t>
        </r>
      </text>
    </comment>
    <comment ref="P69" authorId="0" shapeId="0">
      <text>
        <r>
          <rPr>
            <b/>
            <sz val="12"/>
            <color indexed="81"/>
            <rFont val="Tahoma"/>
            <family val="2"/>
          </rPr>
          <t>Emmanuel Schneiter: METHOD #4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Applying the observer tuna species composition to the total logsheet catch of tuna.  This should only be used if there is sufficient observer coverage (&gt;60%)</t>
        </r>
      </text>
    </comment>
  </commentList>
</comments>
</file>

<file path=xl/sharedStrings.xml><?xml version="1.0" encoding="utf-8"?>
<sst xmlns="http://schemas.openxmlformats.org/spreadsheetml/2006/main" count="157" uniqueCount="82">
  <si>
    <t>SKJ</t>
  </si>
  <si>
    <t>YFT</t>
  </si>
  <si>
    <t>BET</t>
  </si>
  <si>
    <t>ALB</t>
  </si>
  <si>
    <t>MLS</t>
  </si>
  <si>
    <t>BUM</t>
  </si>
  <si>
    <t>BLM</t>
  </si>
  <si>
    <t>SWO</t>
  </si>
  <si>
    <t>RHN</t>
  </si>
  <si>
    <t>BSH</t>
  </si>
  <si>
    <t>FAL</t>
  </si>
  <si>
    <t>OCS</t>
  </si>
  <si>
    <t>MAK</t>
  </si>
  <si>
    <t>THR</t>
  </si>
  <si>
    <t>HAM</t>
  </si>
  <si>
    <t>POR</t>
  </si>
  <si>
    <t>Logbook cov %</t>
  </si>
  <si>
    <t>Observer (TRIPS) cov %</t>
  </si>
  <si>
    <t>Observer (DAYS) cov %</t>
  </si>
  <si>
    <t>Species</t>
  </si>
  <si>
    <t>RETAINED MT (Estimates)</t>
  </si>
  <si>
    <t>Method #1</t>
  </si>
  <si>
    <t>DISCARDED MT (Estimates)</t>
  </si>
  <si>
    <t>Method #2</t>
  </si>
  <si>
    <t>Method #3</t>
  </si>
  <si>
    <t xml:space="preserve">Method #1 </t>
  </si>
  <si>
    <t xml:space="preserve">Method #2 </t>
  </si>
  <si>
    <t xml:space="preserve">Logsheet trip estimate raised to total trips </t>
  </si>
  <si>
    <t>Category</t>
  </si>
  <si>
    <t>Logsheet Catch (MT)</t>
  </si>
  <si>
    <t>Raised Catch (MT)</t>
  </si>
  <si>
    <t>VMS days Coverage by EEZ/quarter (%)</t>
  </si>
  <si>
    <t xml:space="preserve"> Discards (MT-unraised)</t>
  </si>
  <si>
    <t>1. TUN</t>
  </si>
  <si>
    <t>PBF</t>
  </si>
  <si>
    <t>2. BIL</t>
  </si>
  <si>
    <t>3. SHK</t>
  </si>
  <si>
    <t xml:space="preserve">observer kgs/TRIP raised to total trips </t>
  </si>
  <si>
    <t xml:space="preserve">observer kgs/DAY raised to total trips </t>
  </si>
  <si>
    <t>Method #4</t>
  </si>
  <si>
    <t xml:space="preserve">Logsheet estimate of discards, raised to total trips </t>
  </si>
  <si>
    <t>Method #5</t>
  </si>
  <si>
    <t>Method #2 estimate of tuna catch by species, applied to the Logsheet estimate of total tuna catch</t>
  </si>
  <si>
    <t># of trips</t>
  </si>
  <si>
    <t># of days with Retained catch</t>
  </si>
  <si>
    <t># of Days with Discarded catch</t>
  </si>
  <si>
    <t>Total No. Retained</t>
  </si>
  <si>
    <t>Total KGs Retained</t>
  </si>
  <si>
    <t>Total No. Discard</t>
  </si>
  <si>
    <t>Total Kgs Discard</t>
  </si>
  <si>
    <t>AVG No. (per trip) Retain</t>
  </si>
  <si>
    <t xml:space="preserve">	AVG Kgs (per trip) Retain</t>
  </si>
  <si>
    <t>AVG No. (per trip) Discard</t>
  </si>
  <si>
    <t>AVG Kgs (per trip) Discard</t>
  </si>
  <si>
    <t>AVG No. (per day) Retain</t>
  </si>
  <si>
    <t>AVG Kgs (per day) Retain</t>
  </si>
  <si>
    <t>AVG No.(per day) Discard</t>
  </si>
  <si>
    <t>AVG Kgs (per day) Discard</t>
  </si>
  <si>
    <t>Pick numbers from reports</t>
  </si>
  <si>
    <t>Reports</t>
  </si>
  <si>
    <t>3. SUMMARIES</t>
  </si>
  <si>
    <t>4. CATCH ESTIMATES</t>
  </si>
  <si>
    <t>RETAINED</t>
  </si>
  <si>
    <t>DISCARDED</t>
  </si>
  <si>
    <t>SPECIES</t>
  </si>
  <si>
    <t>CATCH ESTIMATES</t>
  </si>
  <si>
    <t>Step by step estimation method - Move through each step by running the DORADO report mentionned - Copy and paste 'values' in the associated table</t>
  </si>
  <si>
    <r>
      <rPr>
        <sz val="14"/>
        <color theme="1"/>
        <rFont val="Calibri"/>
        <family val="2"/>
        <scheme val="minor"/>
      </rPr>
      <t>copy from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0000FF"/>
        <rFont val="Calibri"/>
        <family val="2"/>
        <scheme val="minor"/>
      </rPr>
      <t>DORADO - TUBS - PURSE SEINE Report #31</t>
    </r>
  </si>
  <si>
    <t xml:space="preserve"> Annual catch estimations - PURSE SEINE</t>
  </si>
  <si>
    <t>Fill in country name here</t>
  </si>
  <si>
    <t>DORADO TUBS - ADMIN - Report #51</t>
  </si>
  <si>
    <t>Selected Method</t>
  </si>
  <si>
    <t>Select best estimates (select method of calculation) and transfer to your MsWord template</t>
  </si>
  <si>
    <t>1. LOGSHEET DATA</t>
  </si>
  <si>
    <t>2. OBSERVER DATA</t>
  </si>
  <si>
    <t>Processed observer trips</t>
  </si>
  <si>
    <t>Processed observer fishing days</t>
  </si>
  <si>
    <t>Total no of fishing days (VMS)</t>
  </si>
  <si>
    <t>Total no of trips (VMS)</t>
  </si>
  <si>
    <r>
      <rPr>
        <sz val="14"/>
        <color theme="1"/>
        <rFont val="Calibri"/>
        <family val="2"/>
        <scheme val="minor"/>
      </rPr>
      <t>copy and sort from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0000FF"/>
        <rFont val="Calibri"/>
        <family val="2"/>
        <scheme val="minor"/>
      </rPr>
      <t>DORADO-TUFMAN - RECON Report # 2.1.3 (LOGSHEET EST)</t>
    </r>
  </si>
  <si>
    <t>COMMENTS ON ACE CALCULATION</t>
  </si>
  <si>
    <t>Rev6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</si>
</sst>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b/>
      <sz val="16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7DEE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22" fillId="0" borderId="36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3" fillId="0" borderId="34" xfId="0" applyFont="1" applyBorder="1" applyProtection="1">
      <protection locked="0"/>
    </xf>
    <xf numFmtId="0" fontId="23" fillId="0" borderId="37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2" fontId="23" fillId="0" borderId="34" xfId="0" applyNumberFormat="1" applyFont="1" applyBorder="1" applyProtection="1">
      <protection locked="0"/>
    </xf>
    <xf numFmtId="2" fontId="23" fillId="0" borderId="37" xfId="0" applyNumberFormat="1" applyFont="1" applyBorder="1" applyProtection="1">
      <protection locked="0"/>
    </xf>
    <xf numFmtId="2" fontId="23" fillId="0" borderId="40" xfId="0" applyNumberFormat="1" applyFont="1" applyBorder="1" applyProtection="1">
      <protection locked="0"/>
    </xf>
    <xf numFmtId="0" fontId="23" fillId="0" borderId="37" xfId="0" applyFont="1" applyFill="1" applyBorder="1" applyProtection="1">
      <protection locked="0"/>
    </xf>
    <xf numFmtId="2" fontId="23" fillId="0" borderId="37" xfId="0" applyNumberFormat="1" applyFont="1" applyFill="1" applyBorder="1" applyProtection="1">
      <protection locked="0"/>
    </xf>
    <xf numFmtId="0" fontId="24" fillId="0" borderId="49" xfId="0" applyFont="1" applyFill="1" applyBorder="1" applyAlignment="1" applyProtection="1">
      <alignment vertical="center"/>
      <protection locked="0"/>
    </xf>
    <xf numFmtId="0" fontId="24" fillId="0" borderId="49" xfId="0" applyFont="1" applyBorder="1" applyAlignment="1" applyProtection="1">
      <alignment vertical="center"/>
      <protection locked="0"/>
    </xf>
    <xf numFmtId="10" fontId="24" fillId="35" borderId="49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10" fontId="24" fillId="35" borderId="49" xfId="0" applyNumberFormat="1" applyFont="1" applyFill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7" fillId="0" borderId="12" xfId="0" applyFont="1" applyBorder="1" applyProtection="1"/>
    <xf numFmtId="0" fontId="27" fillId="0" borderId="12" xfId="0" applyFont="1" applyBorder="1" applyAlignment="1" applyProtection="1"/>
    <xf numFmtId="0" fontId="27" fillId="0" borderId="13" xfId="0" applyFont="1" applyBorder="1" applyAlignment="1" applyProtection="1"/>
    <xf numFmtId="0" fontId="28" fillId="0" borderId="0" xfId="0" applyFont="1" applyAlignment="1" applyProtection="1"/>
    <xf numFmtId="0" fontId="27" fillId="0" borderId="0" xfId="0" applyFont="1" applyAlignment="1" applyProtection="1"/>
    <xf numFmtId="0" fontId="27" fillId="0" borderId="0" xfId="0" applyFont="1" applyProtection="1"/>
    <xf numFmtId="0" fontId="27" fillId="0" borderId="0" xfId="0" applyFont="1" applyAlignment="1" applyProtection="1">
      <alignment horizontal="center"/>
    </xf>
    <xf numFmtId="0" fontId="2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2" fillId="0" borderId="0" xfId="0" applyFont="1" applyProtection="1"/>
    <xf numFmtId="0" fontId="18" fillId="39" borderId="11" xfId="0" applyFont="1" applyFill="1" applyBorder="1" applyAlignment="1" applyProtection="1">
      <alignment horizontal="center" vertical="center"/>
    </xf>
    <xf numFmtId="0" fontId="18" fillId="39" borderId="12" xfId="0" applyFont="1" applyFill="1" applyBorder="1" applyAlignment="1" applyProtection="1">
      <alignment horizontal="center" vertical="center"/>
    </xf>
    <xf numFmtId="0" fontId="18" fillId="39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34" borderId="10" xfId="0" applyFont="1" applyFill="1" applyBorder="1" applyAlignment="1" applyProtection="1">
      <alignment horizontal="center" wrapText="1"/>
    </xf>
    <xf numFmtId="0" fontId="23" fillId="35" borderId="34" xfId="0" applyFont="1" applyFill="1" applyBorder="1" applyProtection="1"/>
    <xf numFmtId="0" fontId="23" fillId="35" borderId="37" xfId="0" applyFont="1" applyFill="1" applyBorder="1" applyProtection="1"/>
    <xf numFmtId="0" fontId="23" fillId="35" borderId="40" xfId="0" applyFont="1" applyFill="1" applyBorder="1" applyProtection="1"/>
    <xf numFmtId="0" fontId="23" fillId="35" borderId="0" xfId="0" applyFont="1" applyFill="1" applyBorder="1" applyProtection="1"/>
    <xf numFmtId="0" fontId="23" fillId="0" borderId="0" xfId="0" applyFont="1" applyBorder="1" applyProtection="1"/>
    <xf numFmtId="0" fontId="33" fillId="0" borderId="0" xfId="0" applyFont="1" applyProtection="1"/>
    <xf numFmtId="0" fontId="18" fillId="39" borderId="11" xfId="0" applyFont="1" applyFill="1" applyBorder="1" applyAlignment="1" applyProtection="1">
      <alignment horizontal="left" vertical="center"/>
    </xf>
    <xf numFmtId="0" fontId="18" fillId="39" borderId="12" xfId="0" applyFont="1" applyFill="1" applyBorder="1" applyAlignment="1" applyProtection="1">
      <alignment horizontal="left" vertical="center"/>
    </xf>
    <xf numFmtId="0" fontId="18" fillId="39" borderId="13" xfId="0" applyFont="1" applyFill="1" applyBorder="1" applyAlignment="1" applyProtection="1">
      <alignment horizontal="left" vertical="center"/>
    </xf>
    <xf numFmtId="0" fontId="22" fillId="36" borderId="10" xfId="0" applyFont="1" applyFill="1" applyBorder="1" applyAlignment="1" applyProtection="1">
      <alignment horizontal="center" wrapText="1"/>
    </xf>
    <xf numFmtId="0" fontId="22" fillId="33" borderId="1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2" fontId="23" fillId="0" borderId="0" xfId="0" applyNumberFormat="1" applyFont="1" applyBorder="1" applyProtection="1"/>
    <xf numFmtId="0" fontId="16" fillId="35" borderId="22" xfId="0" applyFont="1" applyFill="1" applyBorder="1" applyAlignment="1" applyProtection="1">
      <alignment horizontal="center" vertical="center"/>
    </xf>
    <xf numFmtId="0" fontId="16" fillId="35" borderId="23" xfId="0" applyFont="1" applyFill="1" applyBorder="1" applyAlignment="1" applyProtection="1">
      <alignment horizontal="center" vertical="center"/>
    </xf>
    <xf numFmtId="0" fontId="21" fillId="39" borderId="14" xfId="0" applyFont="1" applyFill="1" applyBorder="1" applyAlignment="1" applyProtection="1">
      <alignment horizontal="center" vertical="center"/>
    </xf>
    <xf numFmtId="0" fontId="21" fillId="39" borderId="15" xfId="0" applyFont="1" applyFill="1" applyBorder="1" applyAlignment="1" applyProtection="1">
      <alignment horizontal="center" vertical="center"/>
    </xf>
    <xf numFmtId="0" fontId="21" fillId="39" borderId="16" xfId="0" applyFont="1" applyFill="1" applyBorder="1" applyAlignment="1" applyProtection="1">
      <alignment horizontal="center" vertical="center"/>
    </xf>
    <xf numFmtId="0" fontId="21" fillId="39" borderId="17" xfId="0" applyFont="1" applyFill="1" applyBorder="1" applyAlignment="1" applyProtection="1">
      <alignment horizontal="center" vertical="center"/>
    </xf>
    <xf numFmtId="0" fontId="21" fillId="39" borderId="0" xfId="0" applyFont="1" applyFill="1" applyBorder="1" applyAlignment="1" applyProtection="1">
      <alignment horizontal="center" vertical="center"/>
    </xf>
    <xf numFmtId="0" fontId="21" fillId="39" borderId="18" xfId="0" applyFont="1" applyFill="1" applyBorder="1" applyAlignment="1" applyProtection="1">
      <alignment horizontal="center" vertical="center"/>
    </xf>
    <xf numFmtId="0" fontId="21" fillId="39" borderId="19" xfId="0" applyFont="1" applyFill="1" applyBorder="1" applyAlignment="1" applyProtection="1">
      <alignment horizontal="center" vertical="center"/>
    </xf>
    <xf numFmtId="0" fontId="21" fillId="39" borderId="20" xfId="0" applyFont="1" applyFill="1" applyBorder="1" applyAlignment="1" applyProtection="1">
      <alignment horizontal="center" vertical="center"/>
    </xf>
    <xf numFmtId="0" fontId="21" fillId="39" borderId="21" xfId="0" applyFont="1" applyFill="1" applyBorder="1" applyAlignment="1" applyProtection="1">
      <alignment horizontal="center" vertical="center"/>
    </xf>
    <xf numFmtId="0" fontId="21" fillId="39" borderId="11" xfId="0" applyFont="1" applyFill="1" applyBorder="1" applyAlignment="1" applyProtection="1">
      <alignment horizontal="center" vertical="center"/>
    </xf>
    <xf numFmtId="0" fontId="21" fillId="39" borderId="12" xfId="0" applyFont="1" applyFill="1" applyBorder="1" applyAlignment="1" applyProtection="1">
      <alignment horizontal="center" vertical="center"/>
    </xf>
    <xf numFmtId="0" fontId="21" fillId="39" borderId="13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8" fillId="40" borderId="11" xfId="0" applyFont="1" applyFill="1" applyBorder="1" applyAlignment="1" applyProtection="1">
      <alignment horizontal="left" vertical="center"/>
    </xf>
    <xf numFmtId="0" fontId="18" fillId="40" borderId="12" xfId="0" applyFont="1" applyFill="1" applyBorder="1" applyAlignment="1" applyProtection="1">
      <alignment horizontal="left" vertical="center"/>
    </xf>
    <xf numFmtId="0" fontId="18" fillId="40" borderId="1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6" fillId="43" borderId="16" xfId="0" applyFont="1" applyFill="1" applyBorder="1" applyAlignment="1" applyProtection="1">
      <alignment horizontal="center" vertical="center"/>
    </xf>
    <xf numFmtId="0" fontId="22" fillId="34" borderId="24" xfId="0" applyFont="1" applyFill="1" applyBorder="1" applyAlignment="1" applyProtection="1">
      <alignment horizontal="center" vertical="center" wrapText="1"/>
    </xf>
    <xf numFmtId="0" fontId="22" fillId="41" borderId="11" xfId="0" applyFont="1" applyFill="1" applyBorder="1" applyAlignment="1" applyProtection="1">
      <alignment horizontal="center"/>
    </xf>
    <xf numFmtId="0" fontId="22" fillId="41" borderId="12" xfId="0" applyFont="1" applyFill="1" applyBorder="1" applyAlignment="1" applyProtection="1">
      <alignment horizontal="center"/>
    </xf>
    <xf numFmtId="0" fontId="22" fillId="41" borderId="43" xfId="0" applyFont="1" applyFill="1" applyBorder="1" applyAlignment="1" applyProtection="1">
      <alignment horizontal="center" wrapText="1"/>
    </xf>
    <xf numFmtId="0" fontId="22" fillId="42" borderId="24" xfId="0" applyFont="1" applyFill="1" applyBorder="1" applyAlignment="1" applyProtection="1">
      <alignment horizontal="center"/>
    </xf>
    <xf numFmtId="0" fontId="22" fillId="42" borderId="44" xfId="0" applyFont="1" applyFill="1" applyBorder="1" applyAlignment="1" applyProtection="1">
      <alignment horizontal="center" wrapText="1"/>
    </xf>
    <xf numFmtId="0" fontId="25" fillId="37" borderId="29" xfId="0" applyFont="1" applyFill="1" applyBorder="1" applyAlignment="1" applyProtection="1">
      <alignment horizontal="center" vertical="center"/>
    </xf>
    <xf numFmtId="0" fontId="13" fillId="37" borderId="27" xfId="0" applyFont="1" applyFill="1" applyBorder="1" applyAlignment="1" applyProtection="1">
      <alignment horizontal="center"/>
    </xf>
    <xf numFmtId="0" fontId="13" fillId="37" borderId="28" xfId="0" applyFont="1" applyFill="1" applyBorder="1" applyAlignment="1" applyProtection="1">
      <alignment horizontal="center"/>
    </xf>
    <xf numFmtId="0" fontId="13" fillId="37" borderId="3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16" fillId="43" borderId="21" xfId="0" applyFont="1" applyFill="1" applyBorder="1" applyAlignment="1" applyProtection="1">
      <alignment horizontal="center" vertical="center"/>
    </xf>
    <xf numFmtId="0" fontId="22" fillId="34" borderId="10" xfId="0" applyFont="1" applyFill="1" applyBorder="1" applyAlignment="1" applyProtection="1">
      <alignment horizontal="center" vertical="center" wrapText="1"/>
    </xf>
    <xf numFmtId="0" fontId="22" fillId="41" borderId="10" xfId="0" applyFont="1" applyFill="1" applyBorder="1" applyAlignment="1" applyProtection="1">
      <alignment horizontal="center" wrapText="1"/>
    </xf>
    <xf numFmtId="0" fontId="22" fillId="41" borderId="11" xfId="0" applyFont="1" applyFill="1" applyBorder="1" applyAlignment="1" applyProtection="1">
      <alignment horizontal="center" wrapText="1"/>
    </xf>
    <xf numFmtId="0" fontId="22" fillId="41" borderId="24" xfId="0" applyFont="1" applyFill="1" applyBorder="1" applyAlignment="1" applyProtection="1">
      <alignment horizontal="center" wrapText="1"/>
    </xf>
    <xf numFmtId="0" fontId="22" fillId="42" borderId="10" xfId="0" applyFont="1" applyFill="1" applyBorder="1" applyAlignment="1" applyProtection="1">
      <alignment horizontal="center" wrapText="1"/>
    </xf>
    <xf numFmtId="0" fontId="22" fillId="42" borderId="45" xfId="0" applyFont="1" applyFill="1" applyBorder="1" applyAlignment="1" applyProtection="1">
      <alignment horizontal="center" wrapText="1"/>
    </xf>
    <xf numFmtId="0" fontId="25" fillId="37" borderId="30" xfId="0" applyFont="1" applyFill="1" applyBorder="1" applyAlignment="1" applyProtection="1">
      <alignment horizontal="center" vertical="center"/>
    </xf>
    <xf numFmtId="0" fontId="17" fillId="37" borderId="25" xfId="0" applyFont="1" applyFill="1" applyBorder="1" applyAlignment="1" applyProtection="1">
      <alignment horizontal="center"/>
    </xf>
    <xf numFmtId="0" fontId="17" fillId="37" borderId="26" xfId="0" applyFont="1" applyFill="1" applyBorder="1" applyAlignment="1" applyProtection="1">
      <alignment horizontal="center"/>
    </xf>
    <xf numFmtId="0" fontId="13" fillId="37" borderId="32" xfId="0" applyFont="1" applyFill="1" applyBorder="1" applyAlignment="1" applyProtection="1">
      <alignment horizontal="center"/>
    </xf>
    <xf numFmtId="0" fontId="0" fillId="35" borderId="34" xfId="0" applyFill="1" applyBorder="1" applyAlignment="1" applyProtection="1">
      <alignment horizontal="center"/>
    </xf>
    <xf numFmtId="164" fontId="23" fillId="35" borderId="35" xfId="0" applyNumberFormat="1" applyFont="1" applyFill="1" applyBorder="1" applyProtection="1"/>
    <xf numFmtId="164" fontId="22" fillId="35" borderId="46" xfId="0" applyNumberFormat="1" applyFont="1" applyFill="1" applyBorder="1" applyProtection="1"/>
    <xf numFmtId="164" fontId="23" fillId="35" borderId="46" xfId="0" applyNumberFormat="1" applyFont="1" applyFill="1" applyBorder="1" applyProtection="1"/>
    <xf numFmtId="0" fontId="22" fillId="38" borderId="34" xfId="0" applyFont="1" applyFill="1" applyBorder="1" applyAlignment="1" applyProtection="1">
      <alignment horizontal="center"/>
    </xf>
    <xf numFmtId="165" fontId="22" fillId="38" borderId="35" xfId="0" applyNumberFormat="1" applyFont="1" applyFill="1" applyBorder="1" applyAlignment="1" applyProtection="1">
      <alignment horizontal="center"/>
    </xf>
    <xf numFmtId="165" fontId="22" fillId="38" borderId="36" xfId="0" applyNumberFormat="1" applyFont="1" applyFill="1" applyBorder="1" applyAlignment="1" applyProtection="1">
      <alignment horizontal="center"/>
    </xf>
    <xf numFmtId="0" fontId="0" fillId="35" borderId="37" xfId="0" applyFill="1" applyBorder="1" applyAlignment="1" applyProtection="1">
      <alignment horizontal="center"/>
    </xf>
    <xf numFmtId="164" fontId="23" fillId="35" borderId="38" xfId="0" applyNumberFormat="1" applyFont="1" applyFill="1" applyBorder="1" applyProtection="1"/>
    <xf numFmtId="164" fontId="23" fillId="35" borderId="47" xfId="0" applyNumberFormat="1" applyFont="1" applyFill="1" applyBorder="1" applyProtection="1"/>
    <xf numFmtId="164" fontId="22" fillId="35" borderId="47" xfId="0" applyNumberFormat="1" applyFont="1" applyFill="1" applyBorder="1" applyProtection="1"/>
    <xf numFmtId="0" fontId="22" fillId="38" borderId="37" xfId="0" applyFont="1" applyFill="1" applyBorder="1" applyAlignment="1" applyProtection="1">
      <alignment horizontal="center"/>
    </xf>
    <xf numFmtId="165" fontId="22" fillId="38" borderId="38" xfId="0" applyNumberFormat="1" applyFont="1" applyFill="1" applyBorder="1" applyAlignment="1" applyProtection="1">
      <alignment horizontal="center"/>
    </xf>
    <xf numFmtId="165" fontId="22" fillId="38" borderId="39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3" fillId="37" borderId="33" xfId="0" applyFont="1" applyFill="1" applyBorder="1" applyAlignment="1" applyProtection="1">
      <alignment horizontal="center"/>
    </xf>
    <xf numFmtId="164" fontId="26" fillId="35" borderId="47" xfId="0" applyNumberFormat="1" applyFont="1" applyFill="1" applyBorder="1" applyProtection="1"/>
    <xf numFmtId="0" fontId="0" fillId="35" borderId="40" xfId="0" applyFill="1" applyBorder="1" applyAlignment="1" applyProtection="1">
      <alignment horizontal="center"/>
    </xf>
    <xf numFmtId="164" fontId="23" fillId="35" borderId="41" xfId="0" applyNumberFormat="1" applyFont="1" applyFill="1" applyBorder="1" applyProtection="1"/>
    <xf numFmtId="164" fontId="23" fillId="35" borderId="48" xfId="0" applyNumberFormat="1" applyFont="1" applyFill="1" applyBorder="1" applyProtection="1"/>
    <xf numFmtId="164" fontId="26" fillId="35" borderId="48" xfId="0" applyNumberFormat="1" applyFont="1" applyFill="1" applyBorder="1" applyProtection="1"/>
    <xf numFmtId="164" fontId="22" fillId="35" borderId="48" xfId="0" applyNumberFormat="1" applyFont="1" applyFill="1" applyBorder="1" applyProtection="1"/>
    <xf numFmtId="0" fontId="22" fillId="38" borderId="40" xfId="0" applyFont="1" applyFill="1" applyBorder="1" applyAlignment="1" applyProtection="1">
      <alignment horizontal="center"/>
    </xf>
    <xf numFmtId="165" fontId="22" fillId="38" borderId="41" xfId="0" applyNumberFormat="1" applyFont="1" applyFill="1" applyBorder="1" applyAlignment="1" applyProtection="1">
      <alignment horizontal="center"/>
    </xf>
    <xf numFmtId="165" fontId="22" fillId="38" borderId="42" xfId="0" applyNumberFormat="1" applyFont="1" applyFill="1" applyBorder="1" applyAlignment="1" applyProtection="1">
      <alignment horizontal="center"/>
    </xf>
    <xf numFmtId="0" fontId="40" fillId="37" borderId="0" xfId="0" applyFont="1" applyFill="1" applyBorder="1" applyProtection="1"/>
    <xf numFmtId="0" fontId="40" fillId="37" borderId="0" xfId="0" applyFont="1" applyFill="1" applyProtection="1"/>
    <xf numFmtId="0" fontId="40" fillId="0" borderId="0" xfId="0" applyFont="1" applyFill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 val="0"/>
        <i val="0"/>
        <color theme="0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E8E8E8"/>
      <color rgb="FFB7DEE8"/>
      <color rgb="FF93FF93"/>
      <color rgb="FFC5FFC5"/>
      <color rgb="FF85FF85"/>
      <color rgb="FF00FF00"/>
      <color rgb="FFFFFF75"/>
      <color rgb="FFFCD5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"/>
  <sheetViews>
    <sheetView tabSelected="1" zoomScale="70" zoomScaleNormal="70" workbookViewId="0">
      <selection activeCell="J6" sqref="J6"/>
    </sheetView>
  </sheetViews>
  <sheetFormatPr defaultRowHeight="15" x14ac:dyDescent="0.25"/>
  <cols>
    <col min="1" max="2" width="12.140625" style="27" customWidth="1"/>
    <col min="3" max="4" width="15.7109375" style="27" customWidth="1"/>
    <col min="5" max="5" width="17" style="27" customWidth="1"/>
    <col min="6" max="16" width="15.7109375" style="27" customWidth="1"/>
    <col min="17" max="17" width="11.42578125" style="27" customWidth="1"/>
    <col min="18" max="18" width="11.28515625" style="28" customWidth="1"/>
    <col min="19" max="19" width="12.7109375" style="27" customWidth="1"/>
    <col min="20" max="21" width="12.28515625" style="27" customWidth="1"/>
    <col min="22" max="22" width="13.5703125" style="27" customWidth="1"/>
    <col min="23" max="23" width="11.85546875" style="27" customWidth="1"/>
    <col min="24" max="24" width="11.5703125" style="27" customWidth="1"/>
    <col min="25" max="25" width="11.140625" style="27" customWidth="1"/>
    <col min="26" max="28" width="9.140625" style="27"/>
    <col min="29" max="29" width="13.5703125" style="27" customWidth="1"/>
    <col min="30" max="30" width="13.28515625" style="27" customWidth="1"/>
    <col min="31" max="31" width="15.5703125" style="27" customWidth="1"/>
    <col min="32" max="32" width="15.85546875" style="27" customWidth="1"/>
    <col min="33" max="33" width="19.28515625" style="27" customWidth="1"/>
    <col min="34" max="16384" width="9.140625" style="27"/>
  </cols>
  <sheetData>
    <row r="1" spans="1:18" s="24" customFormat="1" ht="31.5" x14ac:dyDescent="0.5">
      <c r="A1" s="17" t="s">
        <v>69</v>
      </c>
      <c r="B1" s="18"/>
      <c r="C1" s="18"/>
      <c r="D1" s="18"/>
      <c r="E1" s="18"/>
      <c r="F1" s="19" t="s">
        <v>68</v>
      </c>
      <c r="G1" s="19"/>
      <c r="H1" s="19"/>
      <c r="I1" s="20"/>
      <c r="J1" s="21"/>
      <c r="K1" s="22" t="s">
        <v>81</v>
      </c>
      <c r="L1" s="23"/>
      <c r="M1" s="23"/>
      <c r="N1" s="23"/>
      <c r="O1" s="23"/>
      <c r="P1" s="23"/>
      <c r="R1" s="25"/>
    </row>
    <row r="2" spans="1:18" ht="21" x14ac:dyDescent="0.35">
      <c r="A2" s="26" t="s">
        <v>66</v>
      </c>
    </row>
    <row r="3" spans="1:18" ht="21" x14ac:dyDescent="0.35">
      <c r="A3" s="26"/>
    </row>
    <row r="5" spans="1:18" ht="23.25" x14ac:dyDescent="0.35">
      <c r="A5" s="29" t="s">
        <v>73</v>
      </c>
    </row>
    <row r="6" spans="1:18" ht="15" customHeight="1" x14ac:dyDescent="0.35">
      <c r="A6" s="29"/>
    </row>
    <row r="7" spans="1:18" s="33" customFormat="1" ht="39.950000000000003" customHeight="1" x14ac:dyDescent="0.25">
      <c r="A7" s="30" t="s">
        <v>79</v>
      </c>
      <c r="B7" s="31"/>
      <c r="C7" s="31"/>
      <c r="D7" s="31"/>
      <c r="E7" s="31"/>
      <c r="F7" s="32"/>
      <c r="Q7" s="34"/>
    </row>
    <row r="8" spans="1:18" ht="60" customHeight="1" x14ac:dyDescent="0.25">
      <c r="A8" s="35" t="s">
        <v>28</v>
      </c>
      <c r="B8" s="35" t="s">
        <v>19</v>
      </c>
      <c r="C8" s="35" t="s">
        <v>29</v>
      </c>
      <c r="D8" s="35" t="s">
        <v>30</v>
      </c>
      <c r="E8" s="35" t="s">
        <v>31</v>
      </c>
      <c r="F8" s="35" t="s">
        <v>32</v>
      </c>
      <c r="Q8" s="28"/>
      <c r="R8" s="27"/>
    </row>
    <row r="9" spans="1:18" x14ac:dyDescent="0.25">
      <c r="A9" s="36" t="s">
        <v>33</v>
      </c>
      <c r="B9" s="36" t="s">
        <v>3</v>
      </c>
      <c r="C9" s="4"/>
      <c r="D9" s="4"/>
      <c r="E9" s="4"/>
      <c r="F9" s="4"/>
      <c r="Q9" s="28"/>
      <c r="R9" s="27"/>
    </row>
    <row r="10" spans="1:18" x14ac:dyDescent="0.25">
      <c r="A10" s="37" t="s">
        <v>33</v>
      </c>
      <c r="B10" s="37" t="s">
        <v>2</v>
      </c>
      <c r="C10" s="5"/>
      <c r="D10" s="5"/>
      <c r="E10" s="5"/>
      <c r="F10" s="5"/>
      <c r="Q10" s="28"/>
      <c r="R10" s="27"/>
    </row>
    <row r="11" spans="1:18" x14ac:dyDescent="0.25">
      <c r="A11" s="37" t="s">
        <v>33</v>
      </c>
      <c r="B11" s="37" t="s">
        <v>34</v>
      </c>
      <c r="C11" s="5"/>
      <c r="D11" s="5"/>
      <c r="E11" s="5"/>
      <c r="F11" s="5"/>
      <c r="Q11" s="28"/>
      <c r="R11" s="27"/>
    </row>
    <row r="12" spans="1:18" x14ac:dyDescent="0.25">
      <c r="A12" s="37" t="s">
        <v>33</v>
      </c>
      <c r="B12" s="37" t="s">
        <v>0</v>
      </c>
      <c r="C12" s="5"/>
      <c r="D12" s="5"/>
      <c r="E12" s="5"/>
      <c r="F12" s="5"/>
      <c r="Q12" s="28"/>
      <c r="R12" s="27"/>
    </row>
    <row r="13" spans="1:18" x14ac:dyDescent="0.25">
      <c r="A13" s="38" t="s">
        <v>33</v>
      </c>
      <c r="B13" s="38" t="s">
        <v>1</v>
      </c>
      <c r="C13" s="6"/>
      <c r="D13" s="6"/>
      <c r="E13" s="6"/>
      <c r="F13" s="6"/>
      <c r="Q13" s="28"/>
      <c r="R13" s="27"/>
    </row>
    <row r="14" spans="1:18" x14ac:dyDescent="0.25">
      <c r="A14" s="36" t="s">
        <v>35</v>
      </c>
      <c r="B14" s="36" t="s">
        <v>6</v>
      </c>
      <c r="C14" s="4"/>
      <c r="D14" s="4"/>
      <c r="E14" s="4"/>
      <c r="F14" s="4"/>
      <c r="Q14" s="28"/>
      <c r="R14" s="27"/>
    </row>
    <row r="15" spans="1:18" x14ac:dyDescent="0.25">
      <c r="A15" s="37" t="s">
        <v>35</v>
      </c>
      <c r="B15" s="37" t="s">
        <v>5</v>
      </c>
      <c r="C15" s="5"/>
      <c r="D15" s="5"/>
      <c r="E15" s="5"/>
      <c r="F15" s="5"/>
      <c r="Q15" s="28"/>
      <c r="R15" s="27"/>
    </row>
    <row r="16" spans="1:18" x14ac:dyDescent="0.25">
      <c r="A16" s="37" t="s">
        <v>35</v>
      </c>
      <c r="B16" s="37" t="s">
        <v>4</v>
      </c>
      <c r="C16" s="5"/>
      <c r="D16" s="5"/>
      <c r="E16" s="5"/>
      <c r="F16" s="5"/>
      <c r="Q16" s="28"/>
      <c r="R16" s="27"/>
    </row>
    <row r="17" spans="1:19" x14ac:dyDescent="0.25">
      <c r="A17" s="38" t="s">
        <v>35</v>
      </c>
      <c r="B17" s="38" t="s">
        <v>7</v>
      </c>
      <c r="C17" s="6"/>
      <c r="D17" s="6"/>
      <c r="E17" s="6"/>
      <c r="F17" s="6"/>
      <c r="Q17" s="28"/>
      <c r="R17" s="27"/>
    </row>
    <row r="18" spans="1:19" x14ac:dyDescent="0.25">
      <c r="A18" s="36" t="s">
        <v>36</v>
      </c>
      <c r="B18" s="36" t="s">
        <v>9</v>
      </c>
      <c r="C18" s="4"/>
      <c r="D18" s="4"/>
      <c r="E18" s="4"/>
      <c r="F18" s="4"/>
      <c r="Q18" s="28"/>
      <c r="R18" s="27"/>
    </row>
    <row r="19" spans="1:19" x14ac:dyDescent="0.25">
      <c r="A19" s="37" t="s">
        <v>36</v>
      </c>
      <c r="B19" s="37" t="s">
        <v>10</v>
      </c>
      <c r="C19" s="5"/>
      <c r="D19" s="5"/>
      <c r="E19" s="5"/>
      <c r="F19" s="5"/>
      <c r="Q19" s="28"/>
      <c r="R19" s="27"/>
    </row>
    <row r="20" spans="1:19" x14ac:dyDescent="0.25">
      <c r="A20" s="37" t="s">
        <v>36</v>
      </c>
      <c r="B20" s="37" t="s">
        <v>14</v>
      </c>
      <c r="C20" s="5"/>
      <c r="D20" s="5"/>
      <c r="E20" s="5"/>
      <c r="F20" s="5"/>
      <c r="Q20" s="28"/>
      <c r="R20" s="27"/>
    </row>
    <row r="21" spans="1:19" x14ac:dyDescent="0.25">
      <c r="A21" s="37" t="s">
        <v>36</v>
      </c>
      <c r="B21" s="37" t="s">
        <v>12</v>
      </c>
      <c r="C21" s="5"/>
      <c r="D21" s="5"/>
      <c r="E21" s="5"/>
      <c r="F21" s="5"/>
      <c r="Q21" s="28"/>
      <c r="R21" s="27"/>
    </row>
    <row r="22" spans="1:19" x14ac:dyDescent="0.25">
      <c r="A22" s="37" t="s">
        <v>36</v>
      </c>
      <c r="B22" s="37" t="s">
        <v>11</v>
      </c>
      <c r="C22" s="5"/>
      <c r="D22" s="5"/>
      <c r="E22" s="5"/>
      <c r="F22" s="5"/>
      <c r="Q22" s="28"/>
      <c r="R22" s="27"/>
    </row>
    <row r="23" spans="1:19" x14ac:dyDescent="0.25">
      <c r="A23" s="37" t="s">
        <v>36</v>
      </c>
      <c r="B23" s="37" t="s">
        <v>15</v>
      </c>
      <c r="C23" s="5"/>
      <c r="D23" s="5"/>
      <c r="E23" s="5"/>
      <c r="F23" s="5"/>
      <c r="Q23" s="28"/>
      <c r="R23" s="27"/>
    </row>
    <row r="24" spans="1:19" x14ac:dyDescent="0.25">
      <c r="A24" s="37" t="s">
        <v>36</v>
      </c>
      <c r="B24" s="37" t="s">
        <v>8</v>
      </c>
      <c r="C24" s="5"/>
      <c r="D24" s="5"/>
      <c r="E24" s="5"/>
      <c r="F24" s="5"/>
      <c r="Q24" s="28"/>
      <c r="R24" s="27"/>
    </row>
    <row r="25" spans="1:19" x14ac:dyDescent="0.25">
      <c r="A25" s="38" t="s">
        <v>36</v>
      </c>
      <c r="B25" s="38" t="s">
        <v>13</v>
      </c>
      <c r="C25" s="6"/>
      <c r="D25" s="6"/>
      <c r="E25" s="6"/>
      <c r="F25" s="6"/>
      <c r="Q25" s="28"/>
      <c r="R25" s="27"/>
    </row>
    <row r="26" spans="1:19" x14ac:dyDescent="0.25">
      <c r="A26" s="39"/>
      <c r="B26" s="39"/>
      <c r="C26" s="40"/>
      <c r="D26" s="40"/>
      <c r="E26" s="40"/>
      <c r="F26" s="40"/>
      <c r="G26" s="40"/>
    </row>
    <row r="27" spans="1:19" x14ac:dyDescent="0.25">
      <c r="A27" s="39"/>
      <c r="B27" s="39"/>
      <c r="C27" s="40"/>
      <c r="D27" s="40"/>
      <c r="E27" s="40"/>
      <c r="F27" s="40"/>
      <c r="G27" s="40"/>
    </row>
    <row r="28" spans="1:19" ht="23.25" x14ac:dyDescent="0.35">
      <c r="A28" s="29" t="s">
        <v>74</v>
      </c>
      <c r="B28" s="41"/>
    </row>
    <row r="29" spans="1:19" ht="15" customHeight="1" x14ac:dyDescent="0.35">
      <c r="A29" s="29"/>
      <c r="B29" s="41"/>
    </row>
    <row r="30" spans="1:19" s="33" customFormat="1" ht="39.950000000000003" customHeight="1" x14ac:dyDescent="0.25">
      <c r="A30" s="42" t="s">
        <v>67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34"/>
    </row>
    <row r="31" spans="1:19" s="47" customFormat="1" ht="39" customHeight="1" x14ac:dyDescent="0.25">
      <c r="A31" s="45" t="s">
        <v>28</v>
      </c>
      <c r="B31" s="46" t="s">
        <v>19</v>
      </c>
      <c r="C31" s="46" t="s">
        <v>43</v>
      </c>
      <c r="D31" s="46" t="s">
        <v>44</v>
      </c>
      <c r="E31" s="46" t="s">
        <v>45</v>
      </c>
      <c r="F31" s="46" t="s">
        <v>46</v>
      </c>
      <c r="G31" s="46" t="s">
        <v>47</v>
      </c>
      <c r="H31" s="46" t="s">
        <v>48</v>
      </c>
      <c r="I31" s="46" t="s">
        <v>49</v>
      </c>
      <c r="J31" s="46" t="s">
        <v>50</v>
      </c>
      <c r="K31" s="46" t="s">
        <v>51</v>
      </c>
      <c r="L31" s="46" t="s">
        <v>52</v>
      </c>
      <c r="M31" s="46" t="s">
        <v>53</v>
      </c>
      <c r="N31" s="46" t="s">
        <v>54</v>
      </c>
      <c r="O31" s="46" t="s">
        <v>55</v>
      </c>
      <c r="P31" s="46" t="s">
        <v>56</v>
      </c>
      <c r="Q31" s="46" t="s">
        <v>57</v>
      </c>
    </row>
    <row r="32" spans="1:19" x14ac:dyDescent="0.25">
      <c r="A32" s="36" t="s">
        <v>33</v>
      </c>
      <c r="B32" s="36" t="s">
        <v>3</v>
      </c>
      <c r="C32" s="4"/>
      <c r="D32" s="4"/>
      <c r="E32" s="4"/>
      <c r="F32" s="4"/>
      <c r="G32" s="4"/>
      <c r="H32" s="4"/>
      <c r="I32" s="4"/>
      <c r="J32" s="7"/>
      <c r="K32" s="7"/>
      <c r="L32" s="7"/>
      <c r="M32" s="7"/>
      <c r="N32" s="7"/>
      <c r="O32" s="7"/>
      <c r="P32" s="7"/>
      <c r="Q32" s="7"/>
      <c r="R32" s="27"/>
      <c r="S32" s="28"/>
    </row>
    <row r="33" spans="1:19" x14ac:dyDescent="0.25">
      <c r="A33" s="37" t="s">
        <v>33</v>
      </c>
      <c r="B33" s="37" t="s">
        <v>2</v>
      </c>
      <c r="C33" s="5"/>
      <c r="D33" s="5"/>
      <c r="E33" s="5"/>
      <c r="F33" s="5"/>
      <c r="G33" s="5"/>
      <c r="H33" s="5"/>
      <c r="I33" s="5"/>
      <c r="J33" s="8"/>
      <c r="K33" s="8"/>
      <c r="L33" s="8"/>
      <c r="M33" s="8"/>
      <c r="N33" s="8"/>
      <c r="O33" s="8"/>
      <c r="P33" s="8"/>
      <c r="Q33" s="8"/>
      <c r="R33" s="27"/>
      <c r="S33" s="28"/>
    </row>
    <row r="34" spans="1:19" x14ac:dyDescent="0.25">
      <c r="A34" s="37" t="s">
        <v>33</v>
      </c>
      <c r="B34" s="37" t="s">
        <v>34</v>
      </c>
      <c r="C34" s="5"/>
      <c r="D34" s="5"/>
      <c r="E34" s="5"/>
      <c r="F34" s="5"/>
      <c r="G34" s="5"/>
      <c r="H34" s="5"/>
      <c r="I34" s="5"/>
      <c r="J34" s="8"/>
      <c r="K34" s="8"/>
      <c r="L34" s="8"/>
      <c r="M34" s="8"/>
      <c r="N34" s="8"/>
      <c r="O34" s="8"/>
      <c r="P34" s="8"/>
      <c r="Q34" s="8"/>
      <c r="R34" s="27"/>
      <c r="S34" s="28"/>
    </row>
    <row r="35" spans="1:19" x14ac:dyDescent="0.25">
      <c r="A35" s="37" t="s">
        <v>33</v>
      </c>
      <c r="B35" s="37" t="s">
        <v>0</v>
      </c>
      <c r="C35" s="5"/>
      <c r="D35" s="5"/>
      <c r="E35" s="5"/>
      <c r="F35" s="5"/>
      <c r="G35" s="5"/>
      <c r="H35" s="5"/>
      <c r="I35" s="5"/>
      <c r="J35" s="8"/>
      <c r="K35" s="8"/>
      <c r="L35" s="8"/>
      <c r="M35" s="8"/>
      <c r="N35" s="8"/>
      <c r="O35" s="8"/>
      <c r="P35" s="8"/>
      <c r="Q35" s="8"/>
      <c r="R35" s="27"/>
      <c r="S35" s="28"/>
    </row>
    <row r="36" spans="1:19" x14ac:dyDescent="0.25">
      <c r="A36" s="38" t="s">
        <v>33</v>
      </c>
      <c r="B36" s="38" t="s">
        <v>1</v>
      </c>
      <c r="C36" s="6"/>
      <c r="D36" s="6"/>
      <c r="E36" s="6"/>
      <c r="F36" s="6"/>
      <c r="G36" s="6"/>
      <c r="H36" s="6"/>
      <c r="I36" s="6"/>
      <c r="J36" s="9"/>
      <c r="K36" s="9"/>
      <c r="L36" s="9"/>
      <c r="M36" s="9"/>
      <c r="N36" s="9"/>
      <c r="O36" s="9"/>
      <c r="P36" s="9"/>
      <c r="Q36" s="9"/>
      <c r="R36" s="27"/>
      <c r="S36" s="28"/>
    </row>
    <row r="37" spans="1:19" x14ac:dyDescent="0.25">
      <c r="A37" s="36" t="s">
        <v>35</v>
      </c>
      <c r="B37" s="36" t="s">
        <v>6</v>
      </c>
      <c r="C37" s="4"/>
      <c r="D37" s="4"/>
      <c r="E37" s="4"/>
      <c r="F37" s="4"/>
      <c r="G37" s="4"/>
      <c r="H37" s="4"/>
      <c r="I37" s="4"/>
      <c r="J37" s="7"/>
      <c r="K37" s="7"/>
      <c r="L37" s="7"/>
      <c r="M37" s="7"/>
      <c r="N37" s="7"/>
      <c r="O37" s="7"/>
      <c r="P37" s="7"/>
      <c r="Q37" s="7"/>
      <c r="R37" s="27"/>
      <c r="S37" s="28"/>
    </row>
    <row r="38" spans="1:19" x14ac:dyDescent="0.25">
      <c r="A38" s="37" t="s">
        <v>35</v>
      </c>
      <c r="B38" s="37" t="s">
        <v>5</v>
      </c>
      <c r="C38" s="5"/>
      <c r="D38" s="5"/>
      <c r="E38" s="5"/>
      <c r="F38" s="5"/>
      <c r="G38" s="5"/>
      <c r="H38" s="5"/>
      <c r="I38" s="5"/>
      <c r="J38" s="8"/>
      <c r="K38" s="8"/>
      <c r="L38" s="8"/>
      <c r="M38" s="8"/>
      <c r="N38" s="8"/>
      <c r="O38" s="8"/>
      <c r="P38" s="8"/>
      <c r="Q38" s="8"/>
      <c r="R38" s="27"/>
      <c r="S38" s="28"/>
    </row>
    <row r="39" spans="1:19" x14ac:dyDescent="0.25">
      <c r="A39" s="37" t="s">
        <v>35</v>
      </c>
      <c r="B39" s="37" t="s">
        <v>4</v>
      </c>
      <c r="C39" s="10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27"/>
      <c r="S39" s="28"/>
    </row>
    <row r="40" spans="1:19" x14ac:dyDescent="0.25">
      <c r="A40" s="38" t="s">
        <v>35</v>
      </c>
      <c r="B40" s="38" t="s">
        <v>7</v>
      </c>
      <c r="C40" s="6"/>
      <c r="D40" s="6"/>
      <c r="E40" s="6"/>
      <c r="F40" s="6"/>
      <c r="G40" s="6"/>
      <c r="H40" s="6"/>
      <c r="I40" s="6"/>
      <c r="J40" s="9"/>
      <c r="K40" s="9"/>
      <c r="L40" s="9"/>
      <c r="M40" s="9"/>
      <c r="N40" s="9"/>
      <c r="O40" s="9"/>
      <c r="P40" s="9"/>
      <c r="Q40" s="9"/>
      <c r="R40" s="27"/>
      <c r="S40" s="28"/>
    </row>
    <row r="41" spans="1:19" x14ac:dyDescent="0.25">
      <c r="A41" s="36" t="s">
        <v>36</v>
      </c>
      <c r="B41" s="36" t="s">
        <v>9</v>
      </c>
      <c r="C41" s="4"/>
      <c r="D41" s="4"/>
      <c r="E41" s="4"/>
      <c r="F41" s="4"/>
      <c r="G41" s="4"/>
      <c r="H41" s="4"/>
      <c r="I41" s="4"/>
      <c r="J41" s="7"/>
      <c r="K41" s="7"/>
      <c r="L41" s="7"/>
      <c r="M41" s="7"/>
      <c r="N41" s="7"/>
      <c r="O41" s="7"/>
      <c r="P41" s="7"/>
      <c r="Q41" s="7"/>
      <c r="R41" s="27"/>
      <c r="S41" s="28"/>
    </row>
    <row r="42" spans="1:19" x14ac:dyDescent="0.25">
      <c r="A42" s="37" t="s">
        <v>36</v>
      </c>
      <c r="B42" s="37" t="s">
        <v>10</v>
      </c>
      <c r="C42" s="5"/>
      <c r="D42" s="5"/>
      <c r="E42" s="5"/>
      <c r="F42" s="5"/>
      <c r="G42" s="5"/>
      <c r="H42" s="5"/>
      <c r="I42" s="5"/>
      <c r="J42" s="8"/>
      <c r="K42" s="8"/>
      <c r="L42" s="8"/>
      <c r="M42" s="8"/>
      <c r="N42" s="8"/>
      <c r="O42" s="8"/>
      <c r="P42" s="8"/>
      <c r="Q42" s="8"/>
      <c r="R42" s="27"/>
      <c r="S42" s="28"/>
    </row>
    <row r="43" spans="1:19" x14ac:dyDescent="0.25">
      <c r="A43" s="37" t="s">
        <v>36</v>
      </c>
      <c r="B43" s="37" t="s">
        <v>14</v>
      </c>
      <c r="C43" s="5"/>
      <c r="D43" s="5"/>
      <c r="E43" s="5"/>
      <c r="F43" s="5"/>
      <c r="G43" s="5"/>
      <c r="H43" s="5"/>
      <c r="I43" s="5"/>
      <c r="J43" s="8"/>
      <c r="K43" s="8"/>
      <c r="L43" s="8"/>
      <c r="M43" s="8"/>
      <c r="N43" s="8"/>
      <c r="O43" s="8"/>
      <c r="P43" s="8"/>
      <c r="Q43" s="8"/>
      <c r="R43" s="27"/>
      <c r="S43" s="28"/>
    </row>
    <row r="44" spans="1:19" x14ac:dyDescent="0.25">
      <c r="A44" s="37" t="s">
        <v>36</v>
      </c>
      <c r="B44" s="37" t="s">
        <v>12</v>
      </c>
      <c r="C44" s="5"/>
      <c r="D44" s="5"/>
      <c r="E44" s="5"/>
      <c r="F44" s="5"/>
      <c r="G44" s="5"/>
      <c r="H44" s="5"/>
      <c r="I44" s="5"/>
      <c r="J44" s="8"/>
      <c r="K44" s="8"/>
      <c r="L44" s="8"/>
      <c r="M44" s="8"/>
      <c r="N44" s="8"/>
      <c r="O44" s="8"/>
      <c r="P44" s="8"/>
      <c r="Q44" s="8"/>
      <c r="R44" s="27"/>
      <c r="S44" s="28"/>
    </row>
    <row r="45" spans="1:19" x14ac:dyDescent="0.25">
      <c r="A45" s="37" t="s">
        <v>36</v>
      </c>
      <c r="B45" s="37" t="s">
        <v>11</v>
      </c>
      <c r="C45" s="5"/>
      <c r="D45" s="5"/>
      <c r="E45" s="5"/>
      <c r="F45" s="5"/>
      <c r="G45" s="5"/>
      <c r="H45" s="5"/>
      <c r="I45" s="5"/>
      <c r="J45" s="8"/>
      <c r="K45" s="8"/>
      <c r="L45" s="8"/>
      <c r="M45" s="8"/>
      <c r="N45" s="8"/>
      <c r="O45" s="8"/>
      <c r="P45" s="8"/>
      <c r="Q45" s="8"/>
      <c r="R45" s="27"/>
      <c r="S45" s="28"/>
    </row>
    <row r="46" spans="1:19" x14ac:dyDescent="0.25">
      <c r="A46" s="37" t="s">
        <v>36</v>
      </c>
      <c r="B46" s="37" t="s">
        <v>15</v>
      </c>
      <c r="C46" s="5"/>
      <c r="D46" s="5"/>
      <c r="E46" s="5"/>
      <c r="F46" s="5"/>
      <c r="G46" s="5"/>
      <c r="H46" s="5"/>
      <c r="I46" s="5"/>
      <c r="J46" s="8"/>
      <c r="K46" s="8"/>
      <c r="L46" s="8"/>
      <c r="M46" s="8"/>
      <c r="N46" s="8"/>
      <c r="O46" s="8"/>
      <c r="P46" s="8"/>
      <c r="Q46" s="8"/>
      <c r="R46" s="27"/>
      <c r="S46" s="28"/>
    </row>
    <row r="47" spans="1:19" x14ac:dyDescent="0.25">
      <c r="A47" s="37" t="s">
        <v>36</v>
      </c>
      <c r="B47" s="37" t="s">
        <v>8</v>
      </c>
      <c r="C47" s="5"/>
      <c r="D47" s="5"/>
      <c r="E47" s="5"/>
      <c r="F47" s="5"/>
      <c r="G47" s="5"/>
      <c r="H47" s="5"/>
      <c r="I47" s="5"/>
      <c r="J47" s="8"/>
      <c r="K47" s="8"/>
      <c r="L47" s="8"/>
      <c r="M47" s="8"/>
      <c r="N47" s="8"/>
      <c r="O47" s="8"/>
      <c r="P47" s="8"/>
      <c r="Q47" s="8"/>
      <c r="R47" s="27"/>
      <c r="S47" s="28"/>
    </row>
    <row r="48" spans="1:19" x14ac:dyDescent="0.25">
      <c r="A48" s="38" t="s">
        <v>36</v>
      </c>
      <c r="B48" s="38" t="s">
        <v>13</v>
      </c>
      <c r="C48" s="6"/>
      <c r="D48" s="6"/>
      <c r="E48" s="6"/>
      <c r="F48" s="6"/>
      <c r="G48" s="6"/>
      <c r="H48" s="6"/>
      <c r="I48" s="6"/>
      <c r="J48" s="9"/>
      <c r="K48" s="9"/>
      <c r="L48" s="9"/>
      <c r="M48" s="9"/>
      <c r="N48" s="9"/>
      <c r="O48" s="9"/>
      <c r="P48" s="9"/>
      <c r="Q48" s="9"/>
      <c r="R48" s="27"/>
      <c r="S48" s="28"/>
    </row>
    <row r="49" spans="1:1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8"/>
      <c r="K49" s="48"/>
      <c r="L49" s="48"/>
      <c r="M49" s="48"/>
      <c r="N49" s="48"/>
      <c r="O49" s="48"/>
      <c r="P49" s="48"/>
      <c r="Q49" s="48"/>
      <c r="R49" s="27"/>
      <c r="S49" s="28"/>
    </row>
    <row r="51" spans="1:19" ht="23.25" x14ac:dyDescent="0.35">
      <c r="A51" s="29" t="s">
        <v>60</v>
      </c>
    </row>
    <row r="52" spans="1:19" ht="15" customHeight="1" x14ac:dyDescent="0.35">
      <c r="A52" s="29"/>
    </row>
    <row r="53" spans="1:19" ht="39.950000000000003" customHeight="1" x14ac:dyDescent="0.25">
      <c r="A53" s="30" t="s">
        <v>58</v>
      </c>
      <c r="B53" s="31"/>
      <c r="C53" s="31"/>
      <c r="D53" s="32"/>
      <c r="E53" s="30" t="s">
        <v>59</v>
      </c>
      <c r="F53" s="31"/>
      <c r="G53" s="31"/>
      <c r="H53" s="32"/>
      <c r="O53" s="28"/>
      <c r="R53" s="27"/>
    </row>
    <row r="54" spans="1:19" ht="24.95" customHeight="1" x14ac:dyDescent="0.25">
      <c r="A54" s="49" t="s">
        <v>78</v>
      </c>
      <c r="B54" s="50"/>
      <c r="C54" s="50"/>
      <c r="D54" s="13"/>
      <c r="E54" s="51" t="s">
        <v>70</v>
      </c>
      <c r="F54" s="52"/>
      <c r="G54" s="52"/>
      <c r="H54" s="53"/>
      <c r="O54" s="28"/>
      <c r="R54" s="27"/>
    </row>
    <row r="55" spans="1:19" ht="24.95" customHeight="1" x14ac:dyDescent="0.25">
      <c r="A55" s="49" t="s">
        <v>77</v>
      </c>
      <c r="B55" s="50"/>
      <c r="C55" s="50"/>
      <c r="D55" s="13"/>
      <c r="E55" s="54"/>
      <c r="F55" s="55"/>
      <c r="G55" s="55"/>
      <c r="H55" s="56"/>
      <c r="O55" s="28"/>
      <c r="R55" s="27"/>
    </row>
    <row r="56" spans="1:19" ht="24.95" customHeight="1" x14ac:dyDescent="0.25">
      <c r="A56" s="49" t="s">
        <v>75</v>
      </c>
      <c r="B56" s="50"/>
      <c r="C56" s="50"/>
      <c r="D56" s="13"/>
      <c r="E56" s="54"/>
      <c r="F56" s="55"/>
      <c r="G56" s="55"/>
      <c r="H56" s="56"/>
      <c r="O56" s="28"/>
      <c r="R56" s="27"/>
    </row>
    <row r="57" spans="1:19" ht="24.95" customHeight="1" x14ac:dyDescent="0.25">
      <c r="A57" s="49" t="s">
        <v>76</v>
      </c>
      <c r="B57" s="50"/>
      <c r="C57" s="50"/>
      <c r="D57" s="12"/>
      <c r="E57" s="54"/>
      <c r="F57" s="55"/>
      <c r="G57" s="55"/>
      <c r="H57" s="56"/>
      <c r="O57" s="28"/>
      <c r="R57" s="27"/>
    </row>
    <row r="58" spans="1:19" ht="24.95" customHeight="1" x14ac:dyDescent="0.25">
      <c r="A58" s="49" t="s">
        <v>17</v>
      </c>
      <c r="B58" s="50"/>
      <c r="C58" s="50"/>
      <c r="D58" s="14" t="e">
        <f>D56/D54</f>
        <v>#DIV/0!</v>
      </c>
      <c r="E58" s="54"/>
      <c r="F58" s="55"/>
      <c r="G58" s="55"/>
      <c r="H58" s="56"/>
      <c r="O58" s="28"/>
      <c r="R58" s="27"/>
    </row>
    <row r="59" spans="1:19" ht="24.95" customHeight="1" x14ac:dyDescent="0.25">
      <c r="A59" s="49" t="s">
        <v>18</v>
      </c>
      <c r="B59" s="50"/>
      <c r="C59" s="50"/>
      <c r="D59" s="14" t="e">
        <f>D57/D55</f>
        <v>#DIV/0!</v>
      </c>
      <c r="E59" s="57"/>
      <c r="F59" s="58"/>
      <c r="G59" s="58"/>
      <c r="H59" s="59"/>
      <c r="O59" s="28"/>
      <c r="R59" s="27"/>
    </row>
    <row r="60" spans="1:19" ht="24.95" customHeight="1" x14ac:dyDescent="0.25">
      <c r="A60" s="49" t="s">
        <v>16</v>
      </c>
      <c r="B60" s="50"/>
      <c r="C60" s="50"/>
      <c r="D60" s="16">
        <f>E12/100</f>
        <v>0</v>
      </c>
      <c r="E60" s="60"/>
      <c r="F60" s="61"/>
      <c r="G60" s="61"/>
      <c r="H60" s="62"/>
      <c r="O60" s="28"/>
      <c r="R60" s="27"/>
    </row>
    <row r="61" spans="1:19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9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9" ht="23.25" x14ac:dyDescent="0.35">
      <c r="A63" s="29" t="s">
        <v>61</v>
      </c>
    </row>
    <row r="64" spans="1:19" ht="15" customHeight="1" x14ac:dyDescent="0.35">
      <c r="A64" s="29"/>
    </row>
    <row r="65" spans="1:26" s="67" customFormat="1" ht="39.950000000000003" customHeight="1" x14ac:dyDescent="0.25">
      <c r="A65" s="64" t="s">
        <v>72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</row>
    <row r="66" spans="1:26" x14ac:dyDescent="0.25">
      <c r="A66" s="68" t="s">
        <v>28</v>
      </c>
      <c r="B66" s="69" t="s">
        <v>19</v>
      </c>
      <c r="C66" s="70" t="s">
        <v>20</v>
      </c>
      <c r="D66" s="71"/>
      <c r="E66" s="71"/>
      <c r="F66" s="71"/>
      <c r="G66" s="72" t="s">
        <v>71</v>
      </c>
      <c r="H66" s="73" t="s">
        <v>22</v>
      </c>
      <c r="I66" s="73"/>
      <c r="J66" s="73"/>
      <c r="K66" s="74" t="s">
        <v>71</v>
      </c>
      <c r="L66" s="75" t="s">
        <v>64</v>
      </c>
      <c r="M66" s="76" t="s">
        <v>65</v>
      </c>
      <c r="N66" s="77"/>
      <c r="P66" s="78" t="s">
        <v>25</v>
      </c>
      <c r="Q66" s="79" t="s">
        <v>37</v>
      </c>
      <c r="R66" s="79"/>
      <c r="S66" s="79"/>
      <c r="T66" s="79"/>
      <c r="U66" s="79"/>
      <c r="V66" s="80"/>
      <c r="W66" s="79"/>
      <c r="X66" s="81"/>
    </row>
    <row r="67" spans="1:26" x14ac:dyDescent="0.25">
      <c r="A67" s="82"/>
      <c r="B67" s="83"/>
      <c r="C67" s="84" t="s">
        <v>21</v>
      </c>
      <c r="D67" s="84" t="s">
        <v>23</v>
      </c>
      <c r="E67" s="84" t="s">
        <v>24</v>
      </c>
      <c r="F67" s="85" t="s">
        <v>39</v>
      </c>
      <c r="G67" s="86"/>
      <c r="H67" s="87" t="s">
        <v>21</v>
      </c>
      <c r="I67" s="87" t="s">
        <v>23</v>
      </c>
      <c r="J67" s="87" t="s">
        <v>41</v>
      </c>
      <c r="K67" s="88"/>
      <c r="L67" s="89"/>
      <c r="M67" s="90" t="s">
        <v>62</v>
      </c>
      <c r="N67" s="91" t="s">
        <v>63</v>
      </c>
      <c r="P67" s="92" t="s">
        <v>26</v>
      </c>
      <c r="Q67" s="79" t="s">
        <v>38</v>
      </c>
      <c r="R67" s="79"/>
      <c r="S67" s="79"/>
      <c r="T67" s="79"/>
      <c r="U67" s="79"/>
      <c r="V67" s="80"/>
      <c r="W67" s="79"/>
      <c r="X67" s="81"/>
    </row>
    <row r="68" spans="1:26" x14ac:dyDescent="0.25">
      <c r="A68" s="36" t="s">
        <v>33</v>
      </c>
      <c r="B68" s="93" t="str">
        <f t="shared" ref="B68:B84" si="0">B32</f>
        <v>ALB</v>
      </c>
      <c r="C68" s="94">
        <f>K32*$D$54/1000</f>
        <v>0</v>
      </c>
      <c r="D68" s="95">
        <f>O32*$D$55/1000</f>
        <v>0</v>
      </c>
      <c r="E68" s="96">
        <f>D9</f>
        <v>0</v>
      </c>
      <c r="F68" s="96"/>
      <c r="G68" s="1">
        <v>2</v>
      </c>
      <c r="H68" s="94">
        <f t="shared" ref="H68:H84" si="1">M32*$D$54/1000</f>
        <v>0</v>
      </c>
      <c r="I68" s="95">
        <f t="shared" ref="I68:I84" si="2">Q32*$D$55/1000</f>
        <v>0</v>
      </c>
      <c r="J68" s="96" t="e">
        <f>F9/$D$60</f>
        <v>#DIV/0!</v>
      </c>
      <c r="K68" s="1">
        <v>2</v>
      </c>
      <c r="L68" s="97" t="str">
        <f t="shared" ref="L68:L84" si="3">B32</f>
        <v>ALB</v>
      </c>
      <c r="M68" s="98">
        <f t="shared" ref="M68:M84" si="4">IF(G68=1,C68,IF(G68=2,D68,IF(G68=3,E68,IF(G68=4,F68,0))))</f>
        <v>0</v>
      </c>
      <c r="N68" s="99">
        <f t="shared" ref="N68:N84" si="5">IF(K68=1,H68,IF(K68=2,I68,IF(K68=5,J68,0)))</f>
        <v>0</v>
      </c>
      <c r="P68" s="92" t="s">
        <v>24</v>
      </c>
      <c r="Q68" s="79" t="s">
        <v>27</v>
      </c>
      <c r="R68" s="79"/>
      <c r="S68" s="79"/>
      <c r="T68" s="79"/>
      <c r="U68" s="79"/>
      <c r="V68" s="80"/>
      <c r="W68" s="79"/>
      <c r="X68" s="81"/>
    </row>
    <row r="69" spans="1:26" x14ac:dyDescent="0.25">
      <c r="A69" s="37" t="s">
        <v>33</v>
      </c>
      <c r="B69" s="100" t="str">
        <f t="shared" si="0"/>
        <v>BET</v>
      </c>
      <c r="C69" s="101">
        <f t="shared" ref="C69:C84" si="6">K33*$D$54/1000</f>
        <v>0</v>
      </c>
      <c r="D69" s="102">
        <f t="shared" ref="D69:D84" si="7">O33*$D$55/1000</f>
        <v>0</v>
      </c>
      <c r="E69" s="102">
        <f t="shared" ref="E69:E84" si="8">D10</f>
        <v>0</v>
      </c>
      <c r="F69" s="103" t="e">
        <f>(E$69+E$71+E$72)*D69/(D$69+D$71+D$72)</f>
        <v>#DIV/0!</v>
      </c>
      <c r="G69" s="2">
        <v>3</v>
      </c>
      <c r="H69" s="101">
        <f t="shared" si="1"/>
        <v>0</v>
      </c>
      <c r="I69" s="103">
        <f>Q33*$D$55/1000</f>
        <v>0</v>
      </c>
      <c r="J69" s="102" t="e">
        <f t="shared" ref="J69:J84" si="9">F10/$D$60</f>
        <v>#DIV/0!</v>
      </c>
      <c r="K69" s="2">
        <v>2</v>
      </c>
      <c r="L69" s="104" t="str">
        <f t="shared" si="3"/>
        <v>BET</v>
      </c>
      <c r="M69" s="105">
        <f t="shared" si="4"/>
        <v>0</v>
      </c>
      <c r="N69" s="106">
        <f t="shared" si="5"/>
        <v>0</v>
      </c>
      <c r="P69" s="92" t="s">
        <v>39</v>
      </c>
      <c r="Q69" s="79" t="s">
        <v>42</v>
      </c>
      <c r="R69" s="79"/>
      <c r="S69" s="79"/>
      <c r="T69" s="79"/>
      <c r="U69" s="79"/>
      <c r="V69" s="79"/>
      <c r="W69" s="79"/>
      <c r="X69" s="81"/>
      <c r="Z69" s="107"/>
    </row>
    <row r="70" spans="1:26" x14ac:dyDescent="0.25">
      <c r="A70" s="37" t="s">
        <v>33</v>
      </c>
      <c r="B70" s="100" t="str">
        <f t="shared" si="0"/>
        <v>PBF</v>
      </c>
      <c r="C70" s="101">
        <f t="shared" si="6"/>
        <v>0</v>
      </c>
      <c r="D70" s="103">
        <f t="shared" si="7"/>
        <v>0</v>
      </c>
      <c r="E70" s="102">
        <f t="shared" si="8"/>
        <v>0</v>
      </c>
      <c r="F70" s="102"/>
      <c r="G70" s="2">
        <v>2</v>
      </c>
      <c r="H70" s="101">
        <f>M34*$D$54/1000</f>
        <v>0</v>
      </c>
      <c r="I70" s="103">
        <f>Q34*$D$55/1000</f>
        <v>0</v>
      </c>
      <c r="J70" s="102" t="e">
        <f t="shared" si="9"/>
        <v>#DIV/0!</v>
      </c>
      <c r="K70" s="2">
        <v>2</v>
      </c>
      <c r="L70" s="104" t="str">
        <f t="shared" si="3"/>
        <v>PBF</v>
      </c>
      <c r="M70" s="105">
        <f t="shared" si="4"/>
        <v>0</v>
      </c>
      <c r="N70" s="106">
        <f t="shared" si="5"/>
        <v>0</v>
      </c>
      <c r="P70" s="108" t="s">
        <v>41</v>
      </c>
      <c r="Q70" s="79" t="s">
        <v>40</v>
      </c>
      <c r="R70" s="79"/>
      <c r="S70" s="79"/>
      <c r="T70" s="79"/>
      <c r="U70" s="79"/>
      <c r="V70" s="79"/>
      <c r="W70" s="79"/>
      <c r="X70" s="81"/>
    </row>
    <row r="71" spans="1:26" x14ac:dyDescent="0.25">
      <c r="A71" s="37" t="s">
        <v>33</v>
      </c>
      <c r="B71" s="100" t="str">
        <f t="shared" si="0"/>
        <v>SKJ</v>
      </c>
      <c r="C71" s="101">
        <f t="shared" si="6"/>
        <v>0</v>
      </c>
      <c r="D71" s="102">
        <f t="shared" si="7"/>
        <v>0</v>
      </c>
      <c r="E71" s="102">
        <f t="shared" si="8"/>
        <v>0</v>
      </c>
      <c r="F71" s="109" t="e">
        <f>(E$69+E$71+E$72)*D71/(D$69+D$71+D$72)</f>
        <v>#DIV/0!</v>
      </c>
      <c r="G71" s="2">
        <v>3</v>
      </c>
      <c r="H71" s="101">
        <f t="shared" si="1"/>
        <v>0</v>
      </c>
      <c r="I71" s="103">
        <f t="shared" si="2"/>
        <v>0</v>
      </c>
      <c r="J71" s="102" t="e">
        <f t="shared" si="9"/>
        <v>#DIV/0!</v>
      </c>
      <c r="K71" s="2">
        <v>2</v>
      </c>
      <c r="L71" s="104" t="str">
        <f t="shared" si="3"/>
        <v>SKJ</v>
      </c>
      <c r="M71" s="105">
        <f t="shared" si="4"/>
        <v>0</v>
      </c>
      <c r="N71" s="106">
        <f t="shared" si="5"/>
        <v>0</v>
      </c>
      <c r="R71" s="27"/>
      <c r="T71" s="28"/>
    </row>
    <row r="72" spans="1:26" x14ac:dyDescent="0.25">
      <c r="A72" s="38" t="s">
        <v>33</v>
      </c>
      <c r="B72" s="110" t="str">
        <f t="shared" si="0"/>
        <v>YFT</v>
      </c>
      <c r="C72" s="111">
        <f t="shared" si="6"/>
        <v>0</v>
      </c>
      <c r="D72" s="112">
        <f t="shared" si="7"/>
        <v>0</v>
      </c>
      <c r="E72" s="112">
        <f t="shared" si="8"/>
        <v>0</v>
      </c>
      <c r="F72" s="113" t="e">
        <f>(E$69+E$71+E$72)*D72/(D$69+D$71+D$72)</f>
        <v>#DIV/0!</v>
      </c>
      <c r="G72" s="3">
        <v>3</v>
      </c>
      <c r="H72" s="111">
        <f t="shared" si="1"/>
        <v>0</v>
      </c>
      <c r="I72" s="114">
        <f t="shared" si="2"/>
        <v>0</v>
      </c>
      <c r="J72" s="112" t="e">
        <f t="shared" si="9"/>
        <v>#DIV/0!</v>
      </c>
      <c r="K72" s="3">
        <v>2</v>
      </c>
      <c r="L72" s="115" t="str">
        <f t="shared" si="3"/>
        <v>YFT</v>
      </c>
      <c r="M72" s="116">
        <f t="shared" si="4"/>
        <v>0</v>
      </c>
      <c r="N72" s="117">
        <f t="shared" si="5"/>
        <v>0</v>
      </c>
      <c r="R72" s="27"/>
      <c r="S72" s="28"/>
    </row>
    <row r="73" spans="1:26" x14ac:dyDescent="0.25">
      <c r="A73" s="36" t="s">
        <v>35</v>
      </c>
      <c r="B73" s="93" t="str">
        <f t="shared" si="0"/>
        <v>BLM</v>
      </c>
      <c r="C73" s="94">
        <f t="shared" si="6"/>
        <v>0</v>
      </c>
      <c r="D73" s="95">
        <f t="shared" si="7"/>
        <v>0</v>
      </c>
      <c r="E73" s="96">
        <f t="shared" si="8"/>
        <v>0</v>
      </c>
      <c r="F73" s="96"/>
      <c r="G73" s="1">
        <v>2</v>
      </c>
      <c r="H73" s="94">
        <f t="shared" si="1"/>
        <v>0</v>
      </c>
      <c r="I73" s="95">
        <f t="shared" si="2"/>
        <v>0</v>
      </c>
      <c r="J73" s="96" t="e">
        <f t="shared" si="9"/>
        <v>#DIV/0!</v>
      </c>
      <c r="K73" s="1">
        <v>2</v>
      </c>
      <c r="L73" s="97" t="str">
        <f t="shared" si="3"/>
        <v>BLM</v>
      </c>
      <c r="M73" s="98">
        <f t="shared" si="4"/>
        <v>0</v>
      </c>
      <c r="N73" s="99">
        <f t="shared" si="5"/>
        <v>0</v>
      </c>
      <c r="R73" s="27"/>
      <c r="S73" s="28"/>
    </row>
    <row r="74" spans="1:26" x14ac:dyDescent="0.25">
      <c r="A74" s="37" t="s">
        <v>35</v>
      </c>
      <c r="B74" s="100" t="str">
        <f t="shared" si="0"/>
        <v>BUM</v>
      </c>
      <c r="C74" s="101">
        <f t="shared" si="6"/>
        <v>0</v>
      </c>
      <c r="D74" s="103">
        <f t="shared" si="7"/>
        <v>0</v>
      </c>
      <c r="E74" s="102">
        <f t="shared" si="8"/>
        <v>0</v>
      </c>
      <c r="F74" s="102"/>
      <c r="G74" s="2">
        <v>2</v>
      </c>
      <c r="H74" s="101">
        <f t="shared" si="1"/>
        <v>0</v>
      </c>
      <c r="I74" s="103">
        <f t="shared" si="2"/>
        <v>0</v>
      </c>
      <c r="J74" s="102" t="e">
        <f t="shared" si="9"/>
        <v>#DIV/0!</v>
      </c>
      <c r="K74" s="2">
        <v>2</v>
      </c>
      <c r="L74" s="104" t="str">
        <f t="shared" si="3"/>
        <v>BUM</v>
      </c>
      <c r="M74" s="105">
        <f t="shared" si="4"/>
        <v>0</v>
      </c>
      <c r="N74" s="106">
        <f t="shared" si="5"/>
        <v>0</v>
      </c>
      <c r="R74" s="27"/>
      <c r="S74" s="28"/>
    </row>
    <row r="75" spans="1:26" x14ac:dyDescent="0.25">
      <c r="A75" s="37" t="s">
        <v>35</v>
      </c>
      <c r="B75" s="100" t="str">
        <f t="shared" si="0"/>
        <v>MLS</v>
      </c>
      <c r="C75" s="101">
        <f t="shared" si="6"/>
        <v>0</v>
      </c>
      <c r="D75" s="103">
        <f t="shared" si="7"/>
        <v>0</v>
      </c>
      <c r="E75" s="102">
        <f t="shared" si="8"/>
        <v>0</v>
      </c>
      <c r="F75" s="102"/>
      <c r="G75" s="2">
        <v>2</v>
      </c>
      <c r="H75" s="101">
        <f t="shared" si="1"/>
        <v>0</v>
      </c>
      <c r="I75" s="103">
        <f t="shared" si="2"/>
        <v>0</v>
      </c>
      <c r="J75" s="102" t="e">
        <f t="shared" si="9"/>
        <v>#DIV/0!</v>
      </c>
      <c r="K75" s="2">
        <v>2</v>
      </c>
      <c r="L75" s="104" t="str">
        <f t="shared" si="3"/>
        <v>MLS</v>
      </c>
      <c r="M75" s="105">
        <f t="shared" si="4"/>
        <v>0</v>
      </c>
      <c r="N75" s="106">
        <f t="shared" si="5"/>
        <v>0</v>
      </c>
      <c r="R75" s="27"/>
      <c r="S75" s="28"/>
    </row>
    <row r="76" spans="1:26" x14ac:dyDescent="0.25">
      <c r="A76" s="38" t="s">
        <v>35</v>
      </c>
      <c r="B76" s="110" t="str">
        <f t="shared" si="0"/>
        <v>SWO</v>
      </c>
      <c r="C76" s="111">
        <f t="shared" si="6"/>
        <v>0</v>
      </c>
      <c r="D76" s="114">
        <f t="shared" si="7"/>
        <v>0</v>
      </c>
      <c r="E76" s="112">
        <f t="shared" si="8"/>
        <v>0</v>
      </c>
      <c r="F76" s="112"/>
      <c r="G76" s="3">
        <v>2</v>
      </c>
      <c r="H76" s="111">
        <f t="shared" si="1"/>
        <v>0</v>
      </c>
      <c r="I76" s="114">
        <f t="shared" si="2"/>
        <v>0</v>
      </c>
      <c r="J76" s="112" t="e">
        <f t="shared" si="9"/>
        <v>#DIV/0!</v>
      </c>
      <c r="K76" s="3">
        <v>2</v>
      </c>
      <c r="L76" s="115" t="str">
        <f t="shared" si="3"/>
        <v>SWO</v>
      </c>
      <c r="M76" s="116">
        <f t="shared" si="4"/>
        <v>0</v>
      </c>
      <c r="N76" s="117">
        <f t="shared" si="5"/>
        <v>0</v>
      </c>
      <c r="R76" s="27"/>
      <c r="S76" s="28"/>
    </row>
    <row r="77" spans="1:26" x14ac:dyDescent="0.25">
      <c r="A77" s="36" t="s">
        <v>36</v>
      </c>
      <c r="B77" s="93" t="str">
        <f t="shared" si="0"/>
        <v>BSH</v>
      </c>
      <c r="C77" s="94">
        <f t="shared" si="6"/>
        <v>0</v>
      </c>
      <c r="D77" s="95">
        <f t="shared" si="7"/>
        <v>0</v>
      </c>
      <c r="E77" s="96">
        <f t="shared" si="8"/>
        <v>0</v>
      </c>
      <c r="F77" s="96"/>
      <c r="G77" s="1">
        <v>2</v>
      </c>
      <c r="H77" s="94">
        <f t="shared" si="1"/>
        <v>0</v>
      </c>
      <c r="I77" s="95">
        <f t="shared" si="2"/>
        <v>0</v>
      </c>
      <c r="J77" s="96" t="e">
        <f t="shared" si="9"/>
        <v>#DIV/0!</v>
      </c>
      <c r="K77" s="1">
        <v>2</v>
      </c>
      <c r="L77" s="97" t="str">
        <f t="shared" si="3"/>
        <v>BSH</v>
      </c>
      <c r="M77" s="98">
        <f t="shared" si="4"/>
        <v>0</v>
      </c>
      <c r="N77" s="99">
        <f t="shared" si="5"/>
        <v>0</v>
      </c>
      <c r="R77" s="27"/>
    </row>
    <row r="78" spans="1:26" x14ac:dyDescent="0.25">
      <c r="A78" s="37" t="s">
        <v>36</v>
      </c>
      <c r="B78" s="100" t="str">
        <f t="shared" si="0"/>
        <v>FAL</v>
      </c>
      <c r="C78" s="101">
        <f t="shared" si="6"/>
        <v>0</v>
      </c>
      <c r="D78" s="103">
        <f t="shared" si="7"/>
        <v>0</v>
      </c>
      <c r="E78" s="102">
        <f t="shared" si="8"/>
        <v>0</v>
      </c>
      <c r="F78" s="102"/>
      <c r="G78" s="2">
        <v>2</v>
      </c>
      <c r="H78" s="101">
        <f t="shared" si="1"/>
        <v>0</v>
      </c>
      <c r="I78" s="103">
        <f t="shared" si="2"/>
        <v>0</v>
      </c>
      <c r="J78" s="102" t="e">
        <f t="shared" si="9"/>
        <v>#DIV/0!</v>
      </c>
      <c r="K78" s="2">
        <v>2</v>
      </c>
      <c r="L78" s="104" t="str">
        <f t="shared" si="3"/>
        <v>FAL</v>
      </c>
      <c r="M78" s="105">
        <f t="shared" si="4"/>
        <v>0</v>
      </c>
      <c r="N78" s="106">
        <f t="shared" si="5"/>
        <v>0</v>
      </c>
      <c r="R78" s="27"/>
    </row>
    <row r="79" spans="1:26" x14ac:dyDescent="0.25">
      <c r="A79" s="37" t="s">
        <v>36</v>
      </c>
      <c r="B79" s="100" t="str">
        <f t="shared" si="0"/>
        <v>HAM</v>
      </c>
      <c r="C79" s="101">
        <f t="shared" si="6"/>
        <v>0</v>
      </c>
      <c r="D79" s="103">
        <f t="shared" si="7"/>
        <v>0</v>
      </c>
      <c r="E79" s="102">
        <f t="shared" si="8"/>
        <v>0</v>
      </c>
      <c r="F79" s="102"/>
      <c r="G79" s="2">
        <v>2</v>
      </c>
      <c r="H79" s="101">
        <f t="shared" si="1"/>
        <v>0</v>
      </c>
      <c r="I79" s="103">
        <f t="shared" si="2"/>
        <v>0</v>
      </c>
      <c r="J79" s="102" t="e">
        <f t="shared" si="9"/>
        <v>#DIV/0!</v>
      </c>
      <c r="K79" s="2">
        <v>2</v>
      </c>
      <c r="L79" s="104" t="str">
        <f t="shared" si="3"/>
        <v>HAM</v>
      </c>
      <c r="M79" s="105">
        <f t="shared" si="4"/>
        <v>0</v>
      </c>
      <c r="N79" s="106">
        <f t="shared" si="5"/>
        <v>0</v>
      </c>
      <c r="R79" s="27"/>
    </row>
    <row r="80" spans="1:26" x14ac:dyDescent="0.25">
      <c r="A80" s="37" t="s">
        <v>36</v>
      </c>
      <c r="B80" s="100" t="str">
        <f t="shared" si="0"/>
        <v>MAK</v>
      </c>
      <c r="C80" s="101">
        <f t="shared" si="6"/>
        <v>0</v>
      </c>
      <c r="D80" s="103">
        <f t="shared" si="7"/>
        <v>0</v>
      </c>
      <c r="E80" s="102">
        <f t="shared" si="8"/>
        <v>0</v>
      </c>
      <c r="F80" s="102"/>
      <c r="G80" s="2">
        <v>2</v>
      </c>
      <c r="H80" s="101">
        <f t="shared" si="1"/>
        <v>0</v>
      </c>
      <c r="I80" s="103">
        <f t="shared" si="2"/>
        <v>0</v>
      </c>
      <c r="J80" s="102" t="e">
        <f t="shared" si="9"/>
        <v>#DIV/0!</v>
      </c>
      <c r="K80" s="2">
        <v>2</v>
      </c>
      <c r="L80" s="104" t="str">
        <f t="shared" si="3"/>
        <v>MAK</v>
      </c>
      <c r="M80" s="105">
        <f t="shared" si="4"/>
        <v>0</v>
      </c>
      <c r="N80" s="106">
        <f t="shared" si="5"/>
        <v>0</v>
      </c>
      <c r="R80" s="27"/>
    </row>
    <row r="81" spans="1:20" x14ac:dyDescent="0.25">
      <c r="A81" s="37" t="s">
        <v>36</v>
      </c>
      <c r="B81" s="100" t="str">
        <f t="shared" si="0"/>
        <v>OCS</v>
      </c>
      <c r="C81" s="101">
        <f t="shared" si="6"/>
        <v>0</v>
      </c>
      <c r="D81" s="103">
        <f t="shared" si="7"/>
        <v>0</v>
      </c>
      <c r="E81" s="102">
        <f t="shared" si="8"/>
        <v>0</v>
      </c>
      <c r="F81" s="102"/>
      <c r="G81" s="2">
        <v>2</v>
      </c>
      <c r="H81" s="101">
        <f t="shared" si="1"/>
        <v>0</v>
      </c>
      <c r="I81" s="103">
        <f t="shared" si="2"/>
        <v>0</v>
      </c>
      <c r="J81" s="102" t="e">
        <f t="shared" si="9"/>
        <v>#DIV/0!</v>
      </c>
      <c r="K81" s="2">
        <v>2</v>
      </c>
      <c r="L81" s="104" t="str">
        <f t="shared" si="3"/>
        <v>OCS</v>
      </c>
      <c r="M81" s="105">
        <f t="shared" si="4"/>
        <v>0</v>
      </c>
      <c r="N81" s="106">
        <f t="shared" si="5"/>
        <v>0</v>
      </c>
      <c r="R81" s="27"/>
      <c r="T81" s="28"/>
    </row>
    <row r="82" spans="1:20" x14ac:dyDescent="0.25">
      <c r="A82" s="37" t="s">
        <v>36</v>
      </c>
      <c r="B82" s="100" t="str">
        <f t="shared" si="0"/>
        <v>POR</v>
      </c>
      <c r="C82" s="101">
        <f t="shared" si="6"/>
        <v>0</v>
      </c>
      <c r="D82" s="103">
        <f t="shared" si="7"/>
        <v>0</v>
      </c>
      <c r="E82" s="102">
        <f t="shared" si="8"/>
        <v>0</v>
      </c>
      <c r="F82" s="102"/>
      <c r="G82" s="2">
        <v>2</v>
      </c>
      <c r="H82" s="101">
        <f t="shared" si="1"/>
        <v>0</v>
      </c>
      <c r="I82" s="103">
        <f t="shared" si="2"/>
        <v>0</v>
      </c>
      <c r="J82" s="102" t="e">
        <f t="shared" si="9"/>
        <v>#DIV/0!</v>
      </c>
      <c r="K82" s="2">
        <v>2</v>
      </c>
      <c r="L82" s="104" t="str">
        <f t="shared" si="3"/>
        <v>POR</v>
      </c>
      <c r="M82" s="105">
        <f t="shared" si="4"/>
        <v>0</v>
      </c>
      <c r="N82" s="106">
        <f t="shared" si="5"/>
        <v>0</v>
      </c>
      <c r="R82" s="27"/>
      <c r="T82" s="28"/>
    </row>
    <row r="83" spans="1:20" x14ac:dyDescent="0.25">
      <c r="A83" s="37" t="s">
        <v>36</v>
      </c>
      <c r="B83" s="100" t="str">
        <f t="shared" si="0"/>
        <v>RHN</v>
      </c>
      <c r="C83" s="101">
        <f t="shared" si="6"/>
        <v>0</v>
      </c>
      <c r="D83" s="103">
        <f t="shared" si="7"/>
        <v>0</v>
      </c>
      <c r="E83" s="102">
        <f t="shared" si="8"/>
        <v>0</v>
      </c>
      <c r="F83" s="102"/>
      <c r="G83" s="2">
        <v>2</v>
      </c>
      <c r="H83" s="101">
        <f t="shared" si="1"/>
        <v>0</v>
      </c>
      <c r="I83" s="103">
        <f t="shared" si="2"/>
        <v>0</v>
      </c>
      <c r="J83" s="102" t="e">
        <f t="shared" si="9"/>
        <v>#DIV/0!</v>
      </c>
      <c r="K83" s="2">
        <v>2</v>
      </c>
      <c r="L83" s="104" t="str">
        <f t="shared" si="3"/>
        <v>RHN</v>
      </c>
      <c r="M83" s="105">
        <f t="shared" si="4"/>
        <v>0</v>
      </c>
      <c r="N83" s="106">
        <f t="shared" si="5"/>
        <v>0</v>
      </c>
      <c r="R83" s="27"/>
      <c r="T83" s="28"/>
    </row>
    <row r="84" spans="1:20" x14ac:dyDescent="0.25">
      <c r="A84" s="38" t="s">
        <v>36</v>
      </c>
      <c r="B84" s="110" t="str">
        <f t="shared" si="0"/>
        <v>THR</v>
      </c>
      <c r="C84" s="111">
        <f t="shared" si="6"/>
        <v>0</v>
      </c>
      <c r="D84" s="114">
        <f t="shared" si="7"/>
        <v>0</v>
      </c>
      <c r="E84" s="112">
        <f t="shared" si="8"/>
        <v>0</v>
      </c>
      <c r="F84" s="112"/>
      <c r="G84" s="3">
        <v>2</v>
      </c>
      <c r="H84" s="111">
        <f t="shared" si="1"/>
        <v>0</v>
      </c>
      <c r="I84" s="114">
        <f t="shared" si="2"/>
        <v>0</v>
      </c>
      <c r="J84" s="112" t="e">
        <f t="shared" si="9"/>
        <v>#DIV/0!</v>
      </c>
      <c r="K84" s="3">
        <v>2</v>
      </c>
      <c r="L84" s="115" t="str">
        <f t="shared" si="3"/>
        <v>THR</v>
      </c>
      <c r="M84" s="116">
        <f t="shared" si="4"/>
        <v>0</v>
      </c>
      <c r="N84" s="117">
        <f t="shared" si="5"/>
        <v>0</v>
      </c>
      <c r="R84" s="27"/>
      <c r="T84" s="28"/>
    </row>
    <row r="87" spans="1:20" ht="21" x14ac:dyDescent="0.35">
      <c r="A87" s="118" t="s">
        <v>80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20"/>
      <c r="P87" s="120"/>
      <c r="R87" s="27"/>
    </row>
    <row r="88" spans="1:2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2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2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2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2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2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2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2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2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</sheetData>
  <sheetProtection algorithmName="SHA-512" hashValue="pdtjAvNmexZOcsEjOLZCTsKzg4YwdzT/uMZDgcqz2iWkP/tv/6kkt8YAQdTJFC+xljwBcntnmjKzma+6Ye9zwA==" saltValue="NeWukvD8LqIjL32Xuc8HCw==" spinCount="100000" sheet="1" objects="1" scenarios="1"/>
  <mergeCells count="23">
    <mergeCell ref="A7:F7"/>
    <mergeCell ref="A1:E1"/>
    <mergeCell ref="E53:H53"/>
    <mergeCell ref="E54:H59"/>
    <mergeCell ref="A53:D53"/>
    <mergeCell ref="A30:Q30"/>
    <mergeCell ref="A54:C54"/>
    <mergeCell ref="A55:C55"/>
    <mergeCell ref="A56:C56"/>
    <mergeCell ref="M66:N66"/>
    <mergeCell ref="L66:L67"/>
    <mergeCell ref="A57:C57"/>
    <mergeCell ref="A58:C58"/>
    <mergeCell ref="A59:C59"/>
    <mergeCell ref="A60:C60"/>
    <mergeCell ref="A66:A67"/>
    <mergeCell ref="A65:N65"/>
    <mergeCell ref="G66:G67"/>
    <mergeCell ref="K66:K67"/>
    <mergeCell ref="H66:J66"/>
    <mergeCell ref="B66:B67"/>
    <mergeCell ref="C66:F66"/>
    <mergeCell ref="E60:H60"/>
  </mergeCells>
  <conditionalFormatting sqref="M68:N84">
    <cfRule type="cellIs" dxfId="0" priority="2" operator="lessThan">
      <formula>0.0001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Williams</dc:creator>
  <cp:lastModifiedBy>Emmanuel Schneiter</cp:lastModifiedBy>
  <dcterms:created xsi:type="dcterms:W3CDTF">2017-04-12T03:59:59Z</dcterms:created>
  <dcterms:modified xsi:type="dcterms:W3CDTF">2020-04-02T03:09:10Z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3da069ad-6cf2-438e-aed8-5bae5616a2c1</vt:lpwstr>
  </property>
</Properties>
</file>